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ŠlachrtMartin\Downloads\"/>
    </mc:Choice>
  </mc:AlternateContent>
  <xr:revisionPtr revIDLastSave="0" documentId="13_ncr:1_{7CC11BF8-8FFD-4F2E-8D0D-D04508D42CED}" xr6:coauthVersionLast="47" xr6:coauthVersionMax="47" xr10:uidLastSave="{00000000-0000-0000-0000-000000000000}"/>
  <bookViews>
    <workbookView xWindow="-108" yWindow="-108" windowWidth="23256" windowHeight="12576" tabRatio="627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DOTACE'!$A$1:$E$57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J1" i="1"/>
  <c r="C6" i="8" l="1"/>
  <c r="C7" i="8" s="1"/>
  <c r="C48" i="8"/>
  <c r="C49" i="8"/>
  <c r="C50" i="8"/>
  <c r="C47" i="8"/>
  <c r="E47" i="9"/>
  <c r="E48" i="9"/>
  <c r="E49" i="9"/>
  <c r="E46" i="9"/>
  <c r="G55" i="7"/>
  <c r="G56" i="7"/>
  <c r="G57" i="7"/>
  <c r="G54" i="7"/>
  <c r="A53" i="5"/>
  <c r="A54" i="5"/>
  <c r="A55" i="5"/>
  <c r="A52" i="5"/>
  <c r="B50" i="3"/>
  <c r="B51" i="3"/>
  <c r="B52" i="3"/>
  <c r="B49" i="3"/>
  <c r="M16" i="7"/>
  <c r="A13" i="4" l="1"/>
  <c r="A21" i="8"/>
  <c r="C12" i="4" l="1"/>
  <c r="E1" i="3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D7" i="3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D21" i="3"/>
  <c r="C2" i="3"/>
  <c r="D12" i="3"/>
  <c r="C4" i="3"/>
  <c r="B1" i="1"/>
  <c r="C16" i="1"/>
  <c r="B2" i="1"/>
  <c r="G16" i="1"/>
  <c r="H16" i="1"/>
  <c r="C30" i="3"/>
  <c r="D6" i="3" l="1"/>
  <c r="D7" i="7"/>
  <c r="D30" i="3"/>
  <c r="E31" i="3" s="1"/>
  <c r="G29" i="3" l="1"/>
  <c r="C6" i="5"/>
  <c r="A31" i="3"/>
  <c r="F29" i="3"/>
  <c r="I16" i="1"/>
  <c r="E11" i="8"/>
  <c r="D7" i="8" s="1"/>
  <c r="E7" i="8" s="1"/>
  <c r="E30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<sst xmlns="http://schemas.openxmlformats.org/spreadsheetml/2006/main" count="361" uniqueCount="239">
  <si>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</si>
  <si>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</si>
  <si>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</si>
  <si>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</si>
  <si>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</si>
  <si>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</si>
  <si>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</si>
  <si>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</si>
  <si>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</si>
  <si>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</si>
  <si>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</si>
  <si>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</si>
  <si>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</si>
  <si>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</si>
  <si>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</si>
  <si>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</si>
  <si>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</si>
  <si>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</si>
  <si>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</si>
  <si>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</si>
  <si>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</si>
  <si>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</si>
  <si>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</si>
  <si>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</si>
  <si>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</si>
  <si>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</si>
  <si>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</si>
  <si>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</si>
  <si>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</si>
  <si>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</si>
  <si>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</si>
  <si>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</si>
  <si>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</si>
  <si>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</si>
  <si>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</si>
  <si>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</si>
  <si>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</si>
  <si>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</si>
  <si>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</si>
  <si>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</si>
  <si>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</si>
  <si>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</si>
  <si>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</si>
  <si>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</si>
  <si>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</si>
  <si>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</si>
  <si>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</si>
  <si>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</si>
  <si>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</si>
  <si>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</si>
  <si>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</si>
  <si>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</si>
  <si>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</si>
  <si>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</si>
  <si>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</si>
  <si>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</si>
  <si>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</si>
  <si>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</si>
  <si>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</si>
  <si>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</si>
  <si>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</si>
  <si>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</si>
  <si>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</si>
  <si>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</si>
  <si>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</si>
  <si>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Zákonné odvody</t>
  </si>
  <si>
    <t>- Trenérské služby</t>
  </si>
  <si>
    <t>- Zdravotní služby</t>
  </si>
  <si>
    <t>- Metodické služby</t>
  </si>
  <si>
    <t>- Služby fyzioterapie</t>
  </si>
  <si>
    <t>- Služby výživového poradenství</t>
  </si>
  <si>
    <t>- Služby psychodiagnostiky</t>
  </si>
  <si>
    <t>- Služby technického a servisního zabezpečení</t>
  </si>
  <si>
    <t>- Nájemné prostor a zařízení</t>
  </si>
  <si>
    <t>- Pojištění (standardní úrazové a cestovní pojištění, pojištění odpovědnosti za škodu, pojištění sportovních potřeb a sportovního materiálu)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</si>
  <si>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</si>
  <si>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</si>
  <si>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</si>
  <si>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</si>
  <si>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</si>
  <si>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</si>
  <si>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</si>
  <si>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</si>
  <si>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- Vybavení drobným hmotným majetkem, jehož ocenění je nižší/rovno 40 tis. Kč</t>
  </si>
  <si>
    <t>- Vybavení drobným nehmotným majetkem, jehož ocenění je nižší/rovno 60 tis. Kč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</si>
  <si>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</si>
  <si>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</si>
  <si>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</si>
  <si>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</si>
  <si>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</si>
  <si>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</si>
  <si>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</si>
  <si>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</si>
  <si>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</si>
  <si>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</si>
  <si>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</si>
  <si>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</si>
  <si>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</si>
  <si>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</si>
  <si>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</si>
  <si>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</si>
  <si>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</si>
  <si>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</si>
  <si>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</si>
  <si>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</si>
  <si>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</si>
  <si>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</si>
  <si>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</si>
  <si>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</si>
  <si>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</si>
  <si>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</si>
  <si>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</si>
  <si>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</si>
  <si>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</si>
  <si>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</si>
  <si>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</si>
  <si>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</si>
  <si>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</si>
  <si>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</si>
  <si>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</si>
  <si>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</si>
  <si>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</si>
  <si>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</si>
  <si>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</si>
  <si>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</si>
  <si>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</si>
  <si>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</si>
  <si>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</si>
  <si>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</si>
  <si>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</si>
  <si>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</si>
  <si>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</si>
  <si>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</si>
  <si>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</si>
  <si>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</si>
  <si>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</si>
  <si>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</si>
  <si>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</si>
  <si>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</si>
  <si>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</si>
  <si>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</si>
  <si>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</si>
  <si>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</si>
  <si>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</si>
  <si>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</si>
  <si>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</si>
  <si>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</si>
  <si>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</si>
  <si>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</si>
  <si>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</si>
  <si>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</si>
  <si>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</si>
  <si>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</si>
  <si>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</si>
  <si>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</si>
  <si>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</si>
  <si>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</si>
  <si>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</si>
  <si>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</si>
  <si>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</si>
  <si>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</si>
  <si>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</si>
  <si>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</si>
  <si>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</si>
  <si>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</si>
  <si>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</si>
  <si>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</si>
  <si>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</si>
  <si>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</si>
  <si>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</si>
  <si>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</si>
  <si>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</si>
  <si>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</si>
  <si>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</si>
  <si>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</si>
  <si>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</si>
  <si>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</si>
  <si>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</si>
  <si>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</si>
  <si>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</si>
  <si>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</si>
  <si>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</si>
  <si>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</si>
  <si>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</si>
  <si>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</si>
  <si>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</si>
  <si>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</si>
  <si>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</si>
  <si>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</si>
  <si>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</si>
  <si>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</si>
  <si>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</si>
  <si>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</si>
  <si>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</si>
  <si>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</si>
  <si>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</si>
  <si>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MK2021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</si>
  <si>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</si>
  <si>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</si>
  <si>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</si>
  <si>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</si>
  <si>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</si>
  <si>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</si>
  <si>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</si>
  <si>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</si>
  <si>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</si>
  <si>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</si>
  <si>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</si>
  <si>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</si>
  <si>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</si>
  <si>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</si>
  <si>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</si>
  <si>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</si>
  <si>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</si>
  <si>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</si>
  <si>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MK21 -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</si>
  <si>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</si>
  <si>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</si>
  <si>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</si>
  <si>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</si>
  <si>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</si>
  <si>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DOTACE SE POSKYTLA "ZČÁSTI" - JE NUTNÉ VYPLNIT PŘEHLED ZDROJŮ DO VÝŠE 100%</t>
  </si>
  <si>
    <r>
      <t xml:space="preserve">Výsledný poměr činil </t>
    </r>
    <r>
      <rPr>
        <b/>
        <sz val="12"/>
        <color rgb="FFFF0000"/>
        <rFont val="Calibri"/>
        <family val="2"/>
        <charset val="238"/>
        <scheme val="minor"/>
      </rPr>
      <t>0,89</t>
    </r>
  </si>
  <si>
    <t>- Jiné provozní náklady (výše neuvedené - upřesněte do poznámky)</t>
  </si>
  <si>
    <t>- Ostatní služby (upřesněte do poznámky)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</si>
  <si>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</si>
  <si>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</si>
  <si>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</si>
  <si>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</si>
  <si>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</si>
  <si>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</si>
  <si>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</si>
  <si>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</si>
  <si>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</si>
  <si>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</si>
  <si>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</si>
  <si>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t>Zákonné odvody (mzdy, DPP, DPČ)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</si>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</sst>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#,##0.00_ ;\-#,##0.00\ 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5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50" fillId="14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9" fontId="5" fillId="10" borderId="16" xfId="2" applyNumberFormat="1" applyFill="1" applyBorder="1" applyAlignment="1" applyProtection="1">
      <alignment vertical="center"/>
      <protection hidden="1"/>
    </xf>
    <xf numFmtId="49" fontId="8" fillId="12" borderId="0" xfId="2" applyNumberFormat="1" applyFont="1" applyFill="1" applyBorder="1" applyAlignment="1" applyProtection="1">
      <alignment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5" xfId="2" applyNumberFormat="1" applyFont="1" applyFill="1" applyBorder="1" applyAlignment="1" applyProtection="1">
      <alignment horizontal="lef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Fill="1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Fill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Fill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44" fontId="42" fillId="0" borderId="28" xfId="2" applyNumberFormat="1" applyFont="1" applyFill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Fill="1" applyBorder="1" applyAlignment="1" applyProtection="1">
      <alignment vertical="center"/>
      <protection hidden="1"/>
    </xf>
    <xf numFmtId="44" fontId="21" fillId="0" borderId="0" xfId="2" applyNumberFormat="1" applyFont="1" applyBorder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37" fillId="0" borderId="0" xfId="0" applyFont="1" applyFill="1" applyAlignment="1" applyProtection="1">
      <alignment vertical="center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7" fillId="14" borderId="0" xfId="0" applyFont="1" applyFill="1" applyAlignment="1" applyProtection="1">
      <alignment vertical="center"/>
      <protection hidden="1"/>
    </xf>
    <xf numFmtId="0" fontId="5" fillId="0" borderId="28" xfId="2" applyFont="1" applyBorder="1" applyAlignment="1" applyProtection="1">
      <alignment vertical="center" wrapText="1"/>
      <protection hidden="1"/>
    </xf>
    <xf numFmtId="0" fontId="46" fillId="0" borderId="0" xfId="0" applyFont="1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Border="1" applyProtection="1"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top" wrapText="1" indent="5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6" fillId="10" borderId="0" xfId="0" applyFont="1" applyFill="1" applyBorder="1" applyProtection="1"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Border="1" applyProtection="1"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32" fillId="10" borderId="29" xfId="2" applyNumberFormat="1" applyFont="1" applyFill="1" applyBorder="1" applyAlignment="1" applyProtection="1">
      <alignment horizontal="left" vertical="center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left" vertical="top" wrapText="1"/>
      <protection locked="0" hidden="1"/>
    </xf>
    <xf numFmtId="0" fontId="5" fillId="0" borderId="28" xfId="2" applyFill="1" applyBorder="1" applyAlignment="1" applyProtection="1">
      <alignment horizontal="center" vertical="center" wrapText="1"/>
      <protection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0" fontId="7" fillId="9" borderId="42" xfId="2" applyNumberFormat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39" xfId="0" applyFont="1" applyBorder="1" applyAlignment="1" applyProtection="1">
      <alignment horizontal="center" vertical="center" wrapText="1"/>
      <protection hidden="1"/>
    </xf>
    <xf numFmtId="0" fontId="41" fillId="17" borderId="41" xfId="2" applyNumberFormat="1" applyFont="1" applyFill="1" applyBorder="1" applyAlignment="1" applyProtection="1">
      <alignment horizontal="center" vertical="center"/>
      <protection hidden="1"/>
    </xf>
    <xf numFmtId="0" fontId="41" fillId="17" borderId="42" xfId="2" applyNumberFormat="1" applyFont="1" applyFill="1" applyBorder="1" applyAlignment="1" applyProtection="1">
      <alignment horizontal="center"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49" fillId="0" borderId="0" xfId="0" applyFont="1" applyFill="1" applyAlignment="1" applyProtection="1">
      <alignment horizontal="center" wrapText="1"/>
      <protection hidden="1"/>
    </xf>
    <xf numFmtId="0" fontId="49" fillId="0" borderId="39" xfId="0" applyFont="1" applyFill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0" fillId="7" borderId="0" xfId="0" applyFont="1" applyFill="1" applyBorder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49" fillId="0" borderId="39" xfId="0" applyFont="1" applyFill="1" applyBorder="1" applyAlignment="1" applyProtection="1">
      <alignment horizontal="center" vertical="center" wrapText="1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NumberFormat="1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25" xfId="2" applyFont="1" applyBorder="1" applyAlignment="1" applyProtection="1">
      <alignment horizontal="left" vertical="center"/>
      <protection hidden="1"/>
    </xf>
    <xf numFmtId="0" fontId="5" fillId="0" borderId="59" xfId="2" applyFont="1" applyBorder="1" applyAlignment="1" applyProtection="1">
      <alignment horizontal="left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5" fillId="0" borderId="1" xfId="2" applyNumberFormat="1" applyFont="1" applyBorder="1" applyAlignment="1" applyProtection="1">
      <alignment horizontal="left" vertical="center"/>
      <protection hidden="1"/>
    </xf>
    <xf numFmtId="0" fontId="5" fillId="0" borderId="4" xfId="2" applyFont="1" applyBorder="1" applyAlignment="1" applyProtection="1">
      <alignment horizontal="left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0" fontId="5" fillId="0" borderId="1" xfId="2" applyFont="1" applyBorder="1" applyAlignment="1" applyProtection="1">
      <alignment horizontal="left" vertical="center"/>
      <protection hidden="1"/>
    </xf>
    <xf numFmtId="0" fontId="5" fillId="0" borderId="14" xfId="2" applyFont="1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166" fontId="5" fillId="10" borderId="1" xfId="1" applyNumberFormat="1" applyFont="1" applyFill="1" applyBorder="1" applyAlignment="1" applyProtection="1">
      <alignment horizontal="right" vertical="center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tabSelected="1" zoomScaleNormal="60" zoomScaleSheetLayoutView="100" workbookViewId="0">
      <selection activeCell="B11" sqref="B11"/>
    </sheetView>
  </sheetViews>
  <sheetFormatPr defaultColWidth="8.88671875" defaultRowHeight="14.4" x14ac:dyDescent="0.3"/>
  <cols>
    <col min="1" max="1" width="73.77734375" style="19" customWidth="1"/>
    <col min="2" max="2" width="57.44140625" style="19" customWidth="1"/>
    <col min="3" max="3" width="9.88671875" style="19" customWidth="1"/>
    <col min="4" max="6" width="8.88671875" style="19"/>
    <col min="7" max="7" width="19.77734375" style="19" customWidth="1"/>
    <col min="8" max="8" width="11.6640625" style="19" customWidth="1"/>
    <col min="9" max="9" width="33.77734375" style="19" customWidth="1"/>
    <col min="10" max="16384" width="8.88671875" style="19"/>
  </cols>
  <sheetData>
    <row r="1" spans="1:10" x14ac:dyDescent="0.3">
      <c r="A1" s="239"/>
      <c r="B1" s="18" t="s">
        <v>35</v>
      </c>
    </row>
    <row r="2" spans="1:10" ht="21" x14ac:dyDescent="0.3">
      <c r="A2" s="240"/>
      <c r="B2" s="242" t="s">
        <v>196</v>
      </c>
      <c r="C2" s="20"/>
      <c r="E2" s="21" t="s">
        <v>238</v>
      </c>
      <c r="F2" s="22"/>
      <c r="G2" s="23"/>
      <c r="H2" s="24"/>
    </row>
    <row r="3" spans="1:10" x14ac:dyDescent="0.3">
      <c r="A3" s="241"/>
      <c r="B3" s="243"/>
      <c r="G3" s="25"/>
      <c r="H3" s="26"/>
    </row>
    <row r="4" spans="1:10" x14ac:dyDescent="0.3">
      <c r="A4" s="244" t="s">
        <v>36</v>
      </c>
      <c r="B4" s="245"/>
      <c r="G4" s="25"/>
      <c r="H4" s="26"/>
    </row>
    <row r="5" spans="1:10" x14ac:dyDescent="0.3">
      <c r="A5" s="27" t="s">
        <v>37</v>
      </c>
      <c r="B5" s="13"/>
      <c r="G5" s="25"/>
      <c r="H5" s="26"/>
    </row>
    <row r="6" spans="1:10" x14ac:dyDescent="0.3">
      <c r="A6" s="27" t="s">
        <v>38</v>
      </c>
      <c r="B6" s="14"/>
      <c r="G6" s="25"/>
      <c r="H6" s="26"/>
    </row>
    <row r="7" spans="1:10" x14ac:dyDescent="0.3">
      <c r="A7" s="27" t="s">
        <v>39</v>
      </c>
      <c r="B7" s="13"/>
      <c r="G7" s="28"/>
      <c r="H7" s="29"/>
    </row>
    <row r="8" spans="1:10" x14ac:dyDescent="0.3">
      <c r="A8" s="27" t="s">
        <v>40</v>
      </c>
      <c r="B8" s="13"/>
      <c r="G8" s="28"/>
      <c r="H8" s="29"/>
    </row>
    <row r="9" spans="1:10" x14ac:dyDescent="0.3">
      <c r="A9" s="27" t="s">
        <v>41</v>
      </c>
      <c r="B9" s="13"/>
      <c r="G9" s="28"/>
      <c r="H9" s="29"/>
    </row>
    <row r="10" spans="1:10" ht="16.8" customHeight="1" x14ac:dyDescent="0.3">
      <c r="A10" s="27" t="s">
        <v>194</v>
      </c>
      <c r="B10" s="13"/>
      <c r="C10" s="30" t="str">
        <f>IF(B10=0,"1. strana Rozhodnutí nahoře - čj","")</f>
        <v>1. strana Rozhodnutí nahoře - čj</v>
      </c>
      <c r="G10" s="28"/>
      <c r="H10" s="29"/>
    </row>
    <row r="11" spans="1:10" x14ac:dyDescent="0.3">
      <c r="A11" s="27" t="s">
        <v>52</v>
      </c>
      <c r="B11" s="2"/>
    </row>
    <row r="12" spans="1:10" x14ac:dyDescent="0.3">
      <c r="A12" s="31" t="s">
        <v>216</v>
      </c>
      <c r="B12" s="2"/>
      <c r="C12" s="20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10" x14ac:dyDescent="0.3">
      <c r="A13" s="32" t="str">
        <f>IF(B12&gt;0,"Uveďte prosím datum provedené vratky","")</f>
        <v/>
      </c>
      <c r="B13" s="15"/>
      <c r="C13" s="20"/>
    </row>
    <row r="14" spans="1:10" x14ac:dyDescent="0.3">
      <c r="A14" s="246" t="s">
        <v>42</v>
      </c>
      <c r="B14" s="247"/>
    </row>
    <row r="15" spans="1:10" x14ac:dyDescent="0.3">
      <c r="A15" s="33" t="s">
        <v>43</v>
      </c>
      <c r="B15" s="1"/>
      <c r="H15" s="34"/>
      <c r="I15" s="35" t="s">
        <v>130</v>
      </c>
      <c r="J15" s="36" t="s">
        <v>131</v>
      </c>
    </row>
    <row r="16" spans="1:10" x14ac:dyDescent="0.3">
      <c r="A16" s="27" t="s">
        <v>44</v>
      </c>
      <c r="B16" s="1"/>
      <c r="H16" s="34" t="s">
        <v>132</v>
      </c>
      <c r="I16" s="37" t="s">
        <v>133</v>
      </c>
      <c r="J16" s="38" t="s">
        <v>134</v>
      </c>
    </row>
    <row r="17" spans="1:10" x14ac:dyDescent="0.3">
      <c r="A17" s="27" t="s">
        <v>45</v>
      </c>
      <c r="B17" s="1"/>
      <c r="H17" s="34" t="s">
        <v>141</v>
      </c>
      <c r="I17" s="37" t="s">
        <v>135</v>
      </c>
      <c r="J17" s="38" t="s">
        <v>136</v>
      </c>
    </row>
    <row r="18" spans="1:10" x14ac:dyDescent="0.3">
      <c r="A18" s="246" t="s">
        <v>46</v>
      </c>
      <c r="B18" s="247"/>
      <c r="H18" s="34" t="s">
        <v>142</v>
      </c>
      <c r="I18" s="37" t="s">
        <v>137</v>
      </c>
      <c r="J18" s="38" t="s">
        <v>138</v>
      </c>
    </row>
    <row r="19" spans="1:10" x14ac:dyDescent="0.3">
      <c r="A19" s="248" t="s">
        <v>47</v>
      </c>
      <c r="B19" s="249"/>
      <c r="H19" s="34" t="s">
        <v>143</v>
      </c>
      <c r="I19" s="37" t="s">
        <v>139</v>
      </c>
      <c r="J19" s="38" t="s">
        <v>140</v>
      </c>
    </row>
    <row r="20" spans="1:10" x14ac:dyDescent="0.3">
      <c r="A20" s="33" t="s">
        <v>43</v>
      </c>
      <c r="B20" s="1"/>
      <c r="H20" s="34" t="s">
        <v>144</v>
      </c>
      <c r="I20" s="37" t="s">
        <v>146</v>
      </c>
      <c r="J20" s="38" t="s">
        <v>147</v>
      </c>
    </row>
    <row r="21" spans="1:10" x14ac:dyDescent="0.3">
      <c r="A21" s="27" t="s">
        <v>44</v>
      </c>
      <c r="B21" s="1"/>
      <c r="H21" s="34" t="s">
        <v>145</v>
      </c>
      <c r="I21" s="37" t="s">
        <v>156</v>
      </c>
      <c r="J21" s="38" t="s">
        <v>157</v>
      </c>
    </row>
    <row r="22" spans="1:10" x14ac:dyDescent="0.3">
      <c r="A22" s="27" t="s">
        <v>45</v>
      </c>
      <c r="B22" s="1"/>
      <c r="H22" s="34" t="s">
        <v>148</v>
      </c>
      <c r="I22" s="37" t="s">
        <v>158</v>
      </c>
      <c r="J22" s="38" t="s">
        <v>159</v>
      </c>
    </row>
    <row r="23" spans="1:10" x14ac:dyDescent="0.3">
      <c r="A23" s="248" t="s">
        <v>48</v>
      </c>
      <c r="B23" s="249"/>
      <c r="H23" s="34" t="s">
        <v>149</v>
      </c>
      <c r="I23" s="37" t="s">
        <v>160</v>
      </c>
      <c r="J23" s="38" t="s">
        <v>161</v>
      </c>
    </row>
    <row r="24" spans="1:10" x14ac:dyDescent="0.3">
      <c r="A24" s="39" t="s">
        <v>43</v>
      </c>
      <c r="B24" s="3"/>
      <c r="H24" s="34" t="s">
        <v>150</v>
      </c>
      <c r="I24" s="37" t="s">
        <v>162</v>
      </c>
      <c r="J24" s="38" t="s">
        <v>163</v>
      </c>
    </row>
    <row r="25" spans="1:10" x14ac:dyDescent="0.3">
      <c r="A25" s="27" t="s">
        <v>44</v>
      </c>
      <c r="B25" s="1"/>
      <c r="H25" s="34" t="s">
        <v>151</v>
      </c>
      <c r="I25" s="37" t="s">
        <v>164</v>
      </c>
      <c r="J25" s="38" t="s">
        <v>165</v>
      </c>
    </row>
    <row r="26" spans="1:10" ht="15" thickBot="1" x14ac:dyDescent="0.35">
      <c r="A26" s="40" t="s">
        <v>45</v>
      </c>
      <c r="B26" s="4"/>
      <c r="H26" s="34" t="s">
        <v>152</v>
      </c>
      <c r="I26" s="37" t="s">
        <v>166</v>
      </c>
      <c r="J26" s="38" t="s">
        <v>167</v>
      </c>
    </row>
    <row r="27" spans="1:10" x14ac:dyDescent="0.3">
      <c r="A27" s="248" t="s">
        <v>197</v>
      </c>
      <c r="B27" s="249"/>
      <c r="H27" s="34" t="s">
        <v>153</v>
      </c>
      <c r="I27" s="37" t="s">
        <v>168</v>
      </c>
      <c r="J27" s="38" t="s">
        <v>169</v>
      </c>
    </row>
    <row r="28" spans="1:10" x14ac:dyDescent="0.3">
      <c r="A28" s="33" t="s">
        <v>43</v>
      </c>
      <c r="B28" s="1"/>
      <c r="H28" s="34" t="s">
        <v>154</v>
      </c>
      <c r="I28" s="37" t="s">
        <v>170</v>
      </c>
      <c r="J28" s="38" t="s">
        <v>171</v>
      </c>
    </row>
    <row r="29" spans="1:10" x14ac:dyDescent="0.3">
      <c r="A29" s="27" t="s">
        <v>44</v>
      </c>
      <c r="B29" s="1"/>
      <c r="H29" s="34" t="s">
        <v>155</v>
      </c>
      <c r="I29" s="37" t="s">
        <v>172</v>
      </c>
      <c r="J29" s="38" t="s">
        <v>173</v>
      </c>
    </row>
    <row r="30" spans="1:10" x14ac:dyDescent="0.3">
      <c r="A30" s="27" t="s">
        <v>45</v>
      </c>
      <c r="B30" s="1"/>
    </row>
    <row r="31" spans="1:10" x14ac:dyDescent="0.3">
      <c r="A31" s="248" t="s">
        <v>198</v>
      </c>
      <c r="B31" s="249"/>
    </row>
    <row r="32" spans="1:10" x14ac:dyDescent="0.3">
      <c r="A32" s="39" t="s">
        <v>43</v>
      </c>
      <c r="B32" s="3"/>
    </row>
    <row r="33" spans="1:2" x14ac:dyDescent="0.3">
      <c r="A33" s="27" t="s">
        <v>44</v>
      </c>
      <c r="B33" s="1"/>
    </row>
    <row r="34" spans="1:2" ht="15" thickBot="1" x14ac:dyDescent="0.35">
      <c r="A34" s="40" t="s">
        <v>45</v>
      </c>
      <c r="B34" s="4"/>
    </row>
    <row r="35" spans="1:2" ht="27.6" customHeight="1" x14ac:dyDescent="0.3">
      <c r="A35" s="250" t="s">
        <v>237</v>
      </c>
      <c r="B35" s="250"/>
    </row>
    <row r="36" spans="1:2" ht="11.4" customHeight="1" x14ac:dyDescent="0.3">
      <c r="A36" s="41"/>
      <c r="B36" s="41"/>
    </row>
    <row r="37" spans="1:2" ht="31.2" customHeight="1" x14ac:dyDescent="0.3">
      <c r="A37" s="235" t="s">
        <v>215</v>
      </c>
      <c r="B37" s="235"/>
    </row>
    <row r="38" spans="1:2" ht="18" customHeight="1" x14ac:dyDescent="0.3">
      <c r="A38" s="235" t="s">
        <v>49</v>
      </c>
      <c r="B38" s="235"/>
    </row>
    <row r="41" spans="1:2" x14ac:dyDescent="0.3">
      <c r="A41" s="16" t="s">
        <v>50</v>
      </c>
      <c r="B41" s="42"/>
    </row>
    <row r="42" spans="1:2" x14ac:dyDescent="0.3">
      <c r="A42" s="43"/>
      <c r="B42" s="42"/>
    </row>
    <row r="43" spans="1:2" ht="22.95" customHeight="1" x14ac:dyDescent="0.3">
      <c r="A43" s="44" t="s">
        <v>53</v>
      </c>
      <c r="B43" s="45" t="s">
        <v>54</v>
      </c>
    </row>
    <row r="44" spans="1:2" ht="22.95" customHeight="1" x14ac:dyDescent="0.3">
      <c r="A44" s="1"/>
      <c r="B44" s="46"/>
    </row>
    <row r="45" spans="1:2" ht="22.95" customHeight="1" x14ac:dyDescent="0.3">
      <c r="A45" s="1"/>
      <c r="B45" s="46"/>
    </row>
    <row r="46" spans="1:2" ht="22.95" customHeight="1" x14ac:dyDescent="0.3">
      <c r="A46" s="1"/>
      <c r="B46" s="46"/>
    </row>
    <row r="47" spans="1:2" ht="22.95" customHeight="1" x14ac:dyDescent="0.3">
      <c r="A47" s="1"/>
      <c r="B47" s="46"/>
    </row>
    <row r="48" spans="1:2" ht="10.199999999999999" customHeight="1" x14ac:dyDescent="0.3">
      <c r="A48" s="43"/>
      <c r="B48" s="42"/>
    </row>
    <row r="49" spans="1:2" x14ac:dyDescent="0.3">
      <c r="A49" s="43"/>
      <c r="B49" s="236"/>
    </row>
    <row r="50" spans="1:2" x14ac:dyDescent="0.3">
      <c r="A50" s="43"/>
      <c r="B50" s="237"/>
    </row>
    <row r="51" spans="1:2" x14ac:dyDescent="0.3">
      <c r="B51" s="238"/>
    </row>
    <row r="52" spans="1:2" x14ac:dyDescent="0.3">
      <c r="B52" s="42" t="s">
        <v>81</v>
      </c>
    </row>
    <row r="53" spans="1:2" x14ac:dyDescent="0.3">
      <c r="B53" s="42"/>
    </row>
    <row r="54" spans="1:2" x14ac:dyDescent="0.3">
      <c r="A54" s="235" t="s">
        <v>55</v>
      </c>
      <c r="B54" s="235"/>
    </row>
    <row r="55" spans="1:2" ht="25.95" customHeight="1" x14ac:dyDescent="0.3">
      <c r="A55" s="235"/>
      <c r="B55" s="235"/>
    </row>
    <row r="56" spans="1:2" ht="15" thickBot="1" x14ac:dyDescent="0.35"/>
    <row r="57" spans="1:2" x14ac:dyDescent="0.3">
      <c r="A57" s="233" t="s">
        <v>51</v>
      </c>
      <c r="B57" s="47" t="s">
        <v>56</v>
      </c>
    </row>
    <row r="58" spans="1:2" x14ac:dyDescent="0.3">
      <c r="A58" s="234"/>
      <c r="B58" s="48" t="s">
        <v>77</v>
      </c>
    </row>
    <row r="59" spans="1:2" x14ac:dyDescent="0.3">
      <c r="A59" s="234"/>
      <c r="B59" s="48" t="s">
        <v>80</v>
      </c>
    </row>
    <row r="60" spans="1:2" x14ac:dyDescent="0.3">
      <c r="A60" s="234"/>
      <c r="B60" s="48" t="s">
        <v>95</v>
      </c>
    </row>
    <row r="61" spans="1:2" x14ac:dyDescent="0.3">
      <c r="A61" s="234"/>
      <c r="B61" s="48" t="s">
        <v>182</v>
      </c>
    </row>
    <row r="62" spans="1:2" x14ac:dyDescent="0.3">
      <c r="A62" s="234"/>
      <c r="B62" s="49" t="s">
        <v>193</v>
      </c>
    </row>
    <row r="63" spans="1:2" ht="15" thickBot="1" x14ac:dyDescent="0.35">
      <c r="A63" s="234"/>
      <c r="B63" s="50" t="s">
        <v>189</v>
      </c>
    </row>
  </sheetData>
  <sheetProtection algorithmName="SHA-512" hashValue="bBsm/soq1s6zgyKoD7HXg7iSjZ0bTu1Ifdid6z8i4qxUkWwLKpgeFb9WJKvOrD66FsoWSNW/QvyQb+M2VdrAoA==" saltValue="tm/NUrTC46GhrBfWMP5q6Q==" spinCount="100000" sheet="1" objects="1" scenarios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00" priority="12" operator="equal">
      <formula>0</formula>
    </cfRule>
  </conditionalFormatting>
  <conditionalFormatting sqref="B15:B17">
    <cfRule type="cellIs" dxfId="99" priority="11" operator="equal">
      <formula>0</formula>
    </cfRule>
  </conditionalFormatting>
  <conditionalFormatting sqref="B20:B22">
    <cfRule type="cellIs" dxfId="98" priority="10" operator="equal">
      <formula>0</formula>
    </cfRule>
  </conditionalFormatting>
  <conditionalFormatting sqref="B24:B26">
    <cfRule type="cellIs" dxfId="97" priority="9" operator="equal">
      <formula>0</formula>
    </cfRule>
  </conditionalFormatting>
  <conditionalFormatting sqref="A44:A47">
    <cfRule type="cellIs" dxfId="96" priority="8" operator="equal">
      <formula>0</formula>
    </cfRule>
  </conditionalFormatting>
  <conditionalFormatting sqref="B2">
    <cfRule type="cellIs" dxfId="95" priority="7" operator="equal">
      <formula>0</formula>
    </cfRule>
  </conditionalFormatting>
  <conditionalFormatting sqref="B2:B3">
    <cfRule type="containsText" dxfId="94" priority="5" operator="containsText" text="21">
      <formula>NOT(ISERROR(SEARCH("21",B2)))</formula>
    </cfRule>
  </conditionalFormatting>
  <conditionalFormatting sqref="B28:B30">
    <cfRule type="cellIs" dxfId="93" priority="4" operator="equal">
      <formula>0</formula>
    </cfRule>
  </conditionalFormatting>
  <conditionalFormatting sqref="B32:B34">
    <cfRule type="cellIs" dxfId="92" priority="3" operator="equal">
      <formula>0</formula>
    </cfRule>
  </conditionalFormatting>
  <conditionalFormatting sqref="B13">
    <cfRule type="notContainsBlanks" dxfId="91" priority="13" stopIfTrue="1">
      <formula>LEN(TRIM(B13))&gt;0</formula>
    </cfRule>
    <cfRule type="expression" dxfId="90" priority="14">
      <formula>$B$12&gt;0</formula>
    </cfRule>
  </conditionalFormatting>
  <dataValidations count="2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0"/>
  <sheetViews>
    <sheetView workbookViewId="0">
      <selection activeCell="D13" sqref="D13"/>
    </sheetView>
  </sheetViews>
  <sheetFormatPr defaultColWidth="8.88671875" defaultRowHeight="14.4" x14ac:dyDescent="0.3"/>
  <cols>
    <col min="1" max="1" width="8.77734375" style="19" customWidth="1"/>
    <col min="2" max="2" width="38.6640625" style="19" customWidth="1"/>
    <col min="3" max="3" width="29.5546875" style="19" customWidth="1"/>
    <col min="4" max="4" width="28.6640625" style="19" customWidth="1"/>
    <col min="5" max="5" width="31.6640625" style="19" customWidth="1"/>
    <col min="6" max="6" width="35" style="19" customWidth="1"/>
    <col min="7" max="7" width="39.77734375" style="19" customWidth="1"/>
    <col min="8" max="9" width="0" style="19" hidden="1" customWidth="1"/>
    <col min="10" max="10" width="4.5546875" style="19" customWidth="1"/>
    <col min="11" max="11" width="72.44140625" style="19" customWidth="1"/>
    <col min="12" max="12" width="14" style="19" customWidth="1"/>
    <col min="13" max="16384" width="8.88671875" style="19"/>
  </cols>
  <sheetData>
    <row r="1" spans="1:11" ht="12.6" customHeight="1" x14ac:dyDescent="0.3">
      <c r="A1" s="272" t="s">
        <v>86</v>
      </c>
      <c r="B1" s="273"/>
      <c r="C1" s="281" t="str">
        <f>IF('1. SOUHRNNÉ INFORMACE'!B5=0,"",'1. SOUHRNNÉ INFORMACE'!B5)</f>
        <v/>
      </c>
      <c r="D1" s="282"/>
      <c r="E1" s="269" t="str">
        <f>'1. SOUHRNNÉ INFORMACE'!B2</f>
        <v>MK2021</v>
      </c>
    </row>
    <row r="2" spans="1:11" ht="15.6" customHeight="1" x14ac:dyDescent="0.3">
      <c r="A2" s="276" t="s">
        <v>38</v>
      </c>
      <c r="B2" s="277" t="s">
        <v>38</v>
      </c>
      <c r="C2" s="274" t="str">
        <f>IF('1. SOUHRNNÉ INFORMACE'!B6=0,"",'1. SOUHRNNÉ INFORMACE'!B6)</f>
        <v/>
      </c>
      <c r="D2" s="275"/>
      <c r="E2" s="270"/>
    </row>
    <row r="3" spans="1:11" ht="16.95" customHeight="1" x14ac:dyDescent="0.3">
      <c r="A3" s="276" t="s">
        <v>58</v>
      </c>
      <c r="B3" s="277" t="s">
        <v>58</v>
      </c>
      <c r="C3" s="274" t="str">
        <f>IF('1. SOUHRNNÉ INFORMACE'!B9=0,"",'1. SOUHRNNÉ INFORMACE'!B9)</f>
        <v/>
      </c>
      <c r="D3" s="275"/>
      <c r="E3" s="270"/>
    </row>
    <row r="4" spans="1:11" ht="15.6" customHeight="1" thickBot="1" x14ac:dyDescent="0.35">
      <c r="A4" s="278" t="s">
        <v>59</v>
      </c>
      <c r="B4" s="279" t="s">
        <v>59</v>
      </c>
      <c r="C4" s="274" t="str">
        <f>IF('1. SOUHRNNÉ INFORMACE'!B10=0,"",'1. SOUHRNNÉ INFORMACE'!B10)</f>
        <v/>
      </c>
      <c r="D4" s="275"/>
      <c r="E4" s="271"/>
    </row>
    <row r="5" spans="1:11" s="53" customFormat="1" ht="27" thickBot="1" x14ac:dyDescent="0.35">
      <c r="A5" s="280" t="s">
        <v>62</v>
      </c>
      <c r="B5" s="280"/>
      <c r="C5" s="51" t="s">
        <v>195</v>
      </c>
      <c r="D5" s="51" t="s">
        <v>218</v>
      </c>
      <c r="E5" s="52" t="s">
        <v>217</v>
      </c>
      <c r="K5" s="19"/>
    </row>
    <row r="6" spans="1:11" x14ac:dyDescent="0.3">
      <c r="A6" s="51" t="s">
        <v>191</v>
      </c>
      <c r="B6" s="54" t="str">
        <f>IF('1. SOUHRNNÉ INFORMACE'!B2=0,"",'1. SOUHRNNÉ INFORMACE'!B2)</f>
        <v>MK2021</v>
      </c>
      <c r="C6" s="55">
        <f>'1. SOUHRNNÉ INFORMACE'!B11-'1. SOUHRNNÉ INFORMACE'!B12</f>
        <v>0</v>
      </c>
      <c r="D6" s="56">
        <f>D7+D13+D14+D15+D16+D17+D18+D19+D20+D23+D22+D24+D25+D26+D27+D28+D29</f>
        <v>0</v>
      </c>
      <c r="E6" s="77" t="s">
        <v>57</v>
      </c>
      <c r="F6" s="20" t="s">
        <v>219</v>
      </c>
    </row>
    <row r="7" spans="1:11" x14ac:dyDescent="0.3">
      <c r="A7" s="283" t="s">
        <v>88</v>
      </c>
      <c r="B7" s="284" t="s">
        <v>60</v>
      </c>
      <c r="C7" s="284"/>
      <c r="D7" s="57">
        <f>SUM(D8:D11)</f>
        <v>0</v>
      </c>
      <c r="E7" s="78"/>
    </row>
    <row r="8" spans="1:11" x14ac:dyDescent="0.3">
      <c r="A8" s="58"/>
      <c r="B8" s="257" t="s">
        <v>87</v>
      </c>
      <c r="C8" s="258"/>
      <c r="D8" s="5">
        <v>0</v>
      </c>
      <c r="E8" s="79"/>
      <c r="F8" s="252" t="s">
        <v>82</v>
      </c>
    </row>
    <row r="9" spans="1:11" x14ac:dyDescent="0.3">
      <c r="A9" s="58"/>
      <c r="B9" s="255" t="s">
        <v>205</v>
      </c>
      <c r="C9" s="256"/>
      <c r="D9" s="5">
        <v>0</v>
      </c>
      <c r="E9" s="79"/>
      <c r="F9" s="252"/>
    </row>
    <row r="10" spans="1:11" x14ac:dyDescent="0.3">
      <c r="A10" s="58"/>
      <c r="B10" s="255" t="s">
        <v>206</v>
      </c>
      <c r="C10" s="256"/>
      <c r="D10" s="5">
        <v>0</v>
      </c>
      <c r="E10" s="79"/>
      <c r="F10" s="252"/>
    </row>
    <row r="11" spans="1:11" x14ac:dyDescent="0.3">
      <c r="A11" s="58"/>
      <c r="B11" s="257" t="s">
        <v>236</v>
      </c>
      <c r="C11" s="258"/>
      <c r="D11" s="5">
        <v>0</v>
      </c>
      <c r="E11" s="78"/>
    </row>
    <row r="12" spans="1:11" x14ac:dyDescent="0.3">
      <c r="A12" s="59" t="s">
        <v>89</v>
      </c>
      <c r="B12" s="60"/>
      <c r="C12" s="61"/>
      <c r="D12" s="57">
        <f>SUM(D13:D20)</f>
        <v>0</v>
      </c>
      <c r="E12" s="78"/>
    </row>
    <row r="13" spans="1:11" x14ac:dyDescent="0.3">
      <c r="A13" s="58"/>
      <c r="B13" s="257" t="s">
        <v>66</v>
      </c>
      <c r="C13" s="258"/>
      <c r="D13" s="5"/>
      <c r="E13" s="78"/>
    </row>
    <row r="14" spans="1:11" x14ac:dyDescent="0.3">
      <c r="A14" s="58"/>
      <c r="B14" s="257" t="s">
        <v>67</v>
      </c>
      <c r="C14" s="258"/>
      <c r="D14" s="5">
        <v>0</v>
      </c>
      <c r="E14" s="78"/>
    </row>
    <row r="15" spans="1:11" x14ac:dyDescent="0.3">
      <c r="A15" s="58"/>
      <c r="B15" s="257" t="s">
        <v>68</v>
      </c>
      <c r="C15" s="258"/>
      <c r="D15" s="5">
        <v>0</v>
      </c>
      <c r="E15" s="78"/>
    </row>
    <row r="16" spans="1:11" x14ac:dyDescent="0.3">
      <c r="A16" s="58"/>
      <c r="B16" s="257" t="s">
        <v>69</v>
      </c>
      <c r="C16" s="258"/>
      <c r="D16" s="5">
        <v>0</v>
      </c>
      <c r="E16" s="78"/>
    </row>
    <row r="17" spans="1:7" x14ac:dyDescent="0.3">
      <c r="A17" s="58"/>
      <c r="B17" s="257" t="s">
        <v>70</v>
      </c>
      <c r="C17" s="258"/>
      <c r="D17" s="5">
        <v>0</v>
      </c>
      <c r="E17" s="78"/>
    </row>
    <row r="18" spans="1:7" x14ac:dyDescent="0.3">
      <c r="A18" s="58"/>
      <c r="B18" s="257" t="s">
        <v>71</v>
      </c>
      <c r="C18" s="258"/>
      <c r="D18" s="5">
        <v>0</v>
      </c>
      <c r="E18" s="78"/>
    </row>
    <row r="19" spans="1:7" x14ac:dyDescent="0.3">
      <c r="A19" s="58"/>
      <c r="B19" s="257" t="s">
        <v>72</v>
      </c>
      <c r="C19" s="258"/>
      <c r="D19" s="5">
        <v>0</v>
      </c>
      <c r="E19" s="78"/>
    </row>
    <row r="20" spans="1:7" x14ac:dyDescent="0.3">
      <c r="A20" s="58"/>
      <c r="B20" s="257" t="s">
        <v>224</v>
      </c>
      <c r="C20" s="258"/>
      <c r="D20" s="5">
        <v>0</v>
      </c>
      <c r="E20" s="78"/>
    </row>
    <row r="21" spans="1:7" x14ac:dyDescent="0.3">
      <c r="A21" s="59" t="s">
        <v>92</v>
      </c>
      <c r="B21" s="60"/>
      <c r="C21" s="61"/>
      <c r="D21" s="57">
        <f>SUM(D22:D29)</f>
        <v>0</v>
      </c>
      <c r="E21" s="78"/>
    </row>
    <row r="22" spans="1:7" x14ac:dyDescent="0.3">
      <c r="A22" s="58"/>
      <c r="B22" s="257" t="s">
        <v>61</v>
      </c>
      <c r="C22" s="258"/>
      <c r="D22" s="5">
        <v>0</v>
      </c>
      <c r="E22" s="78" t="s">
        <v>57</v>
      </c>
    </row>
    <row r="23" spans="1:7" x14ac:dyDescent="0.3">
      <c r="A23" s="58"/>
      <c r="B23" s="257" t="s">
        <v>73</v>
      </c>
      <c r="C23" s="258"/>
      <c r="D23" s="5">
        <v>0</v>
      </c>
      <c r="E23" s="78"/>
    </row>
    <row r="24" spans="1:7" x14ac:dyDescent="0.3">
      <c r="A24" s="58"/>
      <c r="B24" s="257" t="s">
        <v>74</v>
      </c>
      <c r="C24" s="258"/>
      <c r="D24" s="5">
        <v>0</v>
      </c>
      <c r="E24" s="78"/>
    </row>
    <row r="25" spans="1:7" x14ac:dyDescent="0.3">
      <c r="A25" s="58"/>
      <c r="B25" s="257" t="s">
        <v>75</v>
      </c>
      <c r="C25" s="258"/>
      <c r="D25" s="5">
        <v>0</v>
      </c>
      <c r="E25" s="78"/>
    </row>
    <row r="26" spans="1:7" x14ac:dyDescent="0.3">
      <c r="A26" s="58"/>
      <c r="B26" s="257" t="s">
        <v>76</v>
      </c>
      <c r="C26" s="258"/>
      <c r="D26" s="5">
        <v>0</v>
      </c>
      <c r="E26" s="78"/>
    </row>
    <row r="27" spans="1:7" x14ac:dyDescent="0.3">
      <c r="A27" s="58"/>
      <c r="B27" s="257" t="s">
        <v>83</v>
      </c>
      <c r="C27" s="258"/>
      <c r="D27" s="5">
        <v>0</v>
      </c>
      <c r="E27" s="78"/>
    </row>
    <row r="28" spans="1:7" x14ac:dyDescent="0.3">
      <c r="A28" s="58"/>
      <c r="B28" s="257" t="s">
        <v>84</v>
      </c>
      <c r="C28" s="258"/>
      <c r="D28" s="5">
        <v>0</v>
      </c>
      <c r="E28" s="78"/>
    </row>
    <row r="29" spans="1:7" ht="14.4" customHeight="1" x14ac:dyDescent="0.3">
      <c r="A29" s="58"/>
      <c r="B29" s="257" t="s">
        <v>223</v>
      </c>
      <c r="C29" s="258"/>
      <c r="D29" s="5">
        <v>0</v>
      </c>
      <c r="E29" s="78" t="s">
        <v>57</v>
      </c>
      <c r="F29" s="262" t="str">
        <f>IF(E31&lt;0,"POZOR!!! Vykázaná/vyúčtovaná částka je vyšší než přidělená dotace při zohlednění případné vratky v průběhu roku. Proím zkontrolujte své výdaje a jednotlivé částky!!!!","")</f>
        <v/>
      </c>
      <c r="G29" s="251" t="str">
        <f>IF(E31&gt;0,"VE VRATCE JE JIŽ PROMÍTNUTO, ŽE JSTE JIŽ PŘÍPADNĚ VRACELI URČITOU ČÁST!!!! - BUŇKA B12 list SOUHRNNÉ INFORMACE","")</f>
        <v/>
      </c>
    </row>
    <row r="30" spans="1:7" ht="14.4" customHeight="1" x14ac:dyDescent="0.3">
      <c r="A30" s="253" t="s">
        <v>78</v>
      </c>
      <c r="B30" s="254"/>
      <c r="C30" s="62">
        <f>C6</f>
        <v>0</v>
      </c>
      <c r="D30" s="62">
        <f>D7+D12+D21</f>
        <v>0</v>
      </c>
      <c r="E30" s="63">
        <f>C30-D30</f>
        <v>0</v>
      </c>
      <c r="F30" s="262"/>
      <c r="G30" s="251"/>
    </row>
    <row r="31" spans="1:7" ht="37.950000000000003" customHeight="1" thickBot="1" x14ac:dyDescent="0.35">
      <c r="A31" s="266" t="str">
        <f>IF(E31&gt;0,"Vratka nevyčerpané dotacev období 1.1.2022 - 15.2.2022 na účet č. 6015-4929001/0710 a zároveň prosím zašlete avízo o vratce - Příloha AVÍZO VRATKA na email vratka-dotace@agenturasport.cz)","")</f>
        <v/>
      </c>
      <c r="B31" s="267"/>
      <c r="C31" s="267"/>
      <c r="D31" s="267"/>
      <c r="E31" s="64">
        <f>C30-D30</f>
        <v>0</v>
      </c>
      <c r="F31" s="262"/>
      <c r="G31" s="251"/>
    </row>
    <row r="32" spans="1:7" x14ac:dyDescent="0.3">
      <c r="B32" s="65"/>
      <c r="C32" s="66"/>
      <c r="D32" s="66"/>
      <c r="E32" s="67"/>
    </row>
    <row r="33" spans="1:16" s="20" customFormat="1" x14ac:dyDescent="0.3">
      <c r="A33" s="20" t="s">
        <v>90</v>
      </c>
      <c r="B33" s="65"/>
      <c r="C33" s="65"/>
      <c r="D33" s="65"/>
      <c r="E33" s="68"/>
    </row>
    <row r="34" spans="1:16" ht="108" customHeight="1" x14ac:dyDescent="0.3">
      <c r="A34" s="268"/>
      <c r="B34" s="268"/>
      <c r="C34" s="268"/>
      <c r="D34" s="268"/>
      <c r="E34" s="268"/>
      <c r="F34" s="69"/>
    </row>
    <row r="35" spans="1:16" ht="14.4" customHeight="1" x14ac:dyDescent="0.3">
      <c r="A35" s="263" t="s">
        <v>79</v>
      </c>
      <c r="B35" s="263"/>
      <c r="C35" s="263"/>
      <c r="D35" s="263"/>
      <c r="E35" s="263"/>
    </row>
    <row r="36" spans="1:16" x14ac:dyDescent="0.3">
      <c r="A36" s="263"/>
      <c r="B36" s="263"/>
      <c r="C36" s="263"/>
      <c r="D36" s="263"/>
      <c r="E36" s="263"/>
    </row>
    <row r="37" spans="1:16" x14ac:dyDescent="0.3">
      <c r="B37" s="70"/>
      <c r="C37" s="71"/>
      <c r="D37" s="72"/>
      <c r="E37" s="67"/>
    </row>
    <row r="38" spans="1:16" ht="20.399999999999999" customHeight="1" x14ac:dyDescent="0.3">
      <c r="A38" s="263" t="s">
        <v>63</v>
      </c>
      <c r="B38" s="263"/>
      <c r="C38" s="263"/>
      <c r="D38" s="263"/>
      <c r="E38" s="263"/>
    </row>
    <row r="39" spans="1:16" ht="25.2" customHeight="1" x14ac:dyDescent="0.3">
      <c r="A39" s="263"/>
      <c r="B39" s="263"/>
      <c r="C39" s="263"/>
      <c r="D39" s="263"/>
      <c r="E39" s="263"/>
    </row>
    <row r="40" spans="1:16" x14ac:dyDescent="0.3">
      <c r="B40" s="66"/>
      <c r="C40" s="66"/>
      <c r="D40" s="66"/>
      <c r="E40" s="67"/>
    </row>
    <row r="41" spans="1:16" ht="27.6" customHeight="1" x14ac:dyDescent="0.3">
      <c r="A41" s="264" t="s">
        <v>64</v>
      </c>
      <c r="B41" s="264"/>
      <c r="C41" s="264"/>
      <c r="D41" s="264"/>
      <c r="E41" s="264"/>
    </row>
    <row r="42" spans="1:16" x14ac:dyDescent="0.3">
      <c r="A42" s="265" t="s">
        <v>29</v>
      </c>
      <c r="B42" s="265"/>
      <c r="C42" s="265"/>
      <c r="D42" s="265"/>
      <c r="E42" s="265"/>
    </row>
    <row r="43" spans="1:16" x14ac:dyDescent="0.3">
      <c r="B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x14ac:dyDescent="0.3">
      <c r="B44" s="73"/>
    </row>
    <row r="45" spans="1:16" x14ac:dyDescent="0.3">
      <c r="B45" s="17" t="s">
        <v>30</v>
      </c>
    </row>
    <row r="46" spans="1:16" x14ac:dyDescent="0.3">
      <c r="B46" s="73"/>
    </row>
    <row r="47" spans="1:16" x14ac:dyDescent="0.3">
      <c r="B47" s="73"/>
    </row>
    <row r="48" spans="1:16" x14ac:dyDescent="0.3">
      <c r="B48" s="261" t="s">
        <v>53</v>
      </c>
      <c r="C48" s="261"/>
      <c r="D48" s="45" t="s">
        <v>54</v>
      </c>
    </row>
    <row r="49" spans="2:5" x14ac:dyDescent="0.3">
      <c r="B49" s="259">
        <f>'1. SOUHRNNÉ INFORMACE'!A44</f>
        <v>0</v>
      </c>
      <c r="C49" s="260"/>
      <c r="D49" s="46"/>
    </row>
    <row r="50" spans="2:5" x14ac:dyDescent="0.3">
      <c r="B50" s="259">
        <f>'1. SOUHRNNÉ INFORMACE'!A45</f>
        <v>0</v>
      </c>
      <c r="C50" s="260"/>
      <c r="D50" s="46"/>
    </row>
    <row r="51" spans="2:5" x14ac:dyDescent="0.3">
      <c r="B51" s="259">
        <f>'1. SOUHRNNÉ INFORMACE'!A46</f>
        <v>0</v>
      </c>
      <c r="C51" s="260"/>
      <c r="D51" s="46"/>
    </row>
    <row r="52" spans="2:5" x14ac:dyDescent="0.3">
      <c r="B52" s="259">
        <f>'1. SOUHRNNÉ INFORMACE'!A47</f>
        <v>0</v>
      </c>
      <c r="C52" s="260"/>
      <c r="D52" s="46"/>
    </row>
    <row r="53" spans="2:5" x14ac:dyDescent="0.3">
      <c r="B53" s="75"/>
      <c r="C53" s="43"/>
      <c r="D53" s="42"/>
      <c r="E53" s="67"/>
    </row>
    <row r="54" spans="2:5" x14ac:dyDescent="0.3">
      <c r="B54" s="66"/>
      <c r="C54" s="43"/>
      <c r="D54" s="236"/>
      <c r="E54" s="67"/>
    </row>
    <row r="55" spans="2:5" x14ac:dyDescent="0.3">
      <c r="B55" s="66"/>
      <c r="C55" s="43"/>
      <c r="D55" s="237"/>
      <c r="E55" s="67"/>
    </row>
    <row r="56" spans="2:5" x14ac:dyDescent="0.3">
      <c r="B56" s="66"/>
      <c r="D56" s="238"/>
      <c r="E56" s="67"/>
    </row>
    <row r="57" spans="2:5" x14ac:dyDescent="0.3">
      <c r="B57" s="66"/>
      <c r="C57" s="66"/>
      <c r="D57" s="76" t="s">
        <v>85</v>
      </c>
      <c r="E57" s="67"/>
    </row>
    <row r="58" spans="2:5" x14ac:dyDescent="0.3">
      <c r="B58" s="66"/>
      <c r="C58" s="66"/>
      <c r="D58" s="66"/>
      <c r="E58" s="67"/>
    </row>
    <row r="59" spans="2:5" x14ac:dyDescent="0.3">
      <c r="B59" s="66"/>
      <c r="C59" s="66"/>
      <c r="D59" s="66"/>
      <c r="E59" s="67"/>
    </row>
    <row r="60" spans="2:5" x14ac:dyDescent="0.3">
      <c r="B60" s="66"/>
      <c r="C60" s="66"/>
      <c r="D60" s="66"/>
      <c r="E60" s="67"/>
    </row>
    <row r="61" spans="2:5" x14ac:dyDescent="0.3">
      <c r="B61" s="66"/>
      <c r="C61" s="66"/>
      <c r="D61" s="66"/>
      <c r="E61" s="67"/>
    </row>
    <row r="62" spans="2:5" x14ac:dyDescent="0.3">
      <c r="B62" s="66"/>
      <c r="C62" s="66"/>
      <c r="D62" s="66"/>
      <c r="E62" s="67"/>
    </row>
    <row r="63" spans="2:5" x14ac:dyDescent="0.3">
      <c r="B63" s="66"/>
      <c r="C63" s="66"/>
      <c r="D63" s="66"/>
      <c r="E63" s="67"/>
    </row>
    <row r="64" spans="2:5" x14ac:dyDescent="0.3">
      <c r="B64" s="66"/>
      <c r="C64" s="66"/>
      <c r="D64" s="66"/>
      <c r="E64" s="67"/>
    </row>
    <row r="65" spans="2:5" x14ac:dyDescent="0.3">
      <c r="B65" s="66"/>
      <c r="C65" s="66"/>
      <c r="D65" s="66"/>
      <c r="E65" s="67"/>
    </row>
    <row r="66" spans="2:5" x14ac:dyDescent="0.3">
      <c r="B66" s="66"/>
      <c r="C66" s="66"/>
      <c r="D66" s="66"/>
      <c r="E66" s="67"/>
    </row>
    <row r="67" spans="2:5" x14ac:dyDescent="0.3">
      <c r="B67" s="66"/>
      <c r="C67" s="66"/>
      <c r="D67" s="66"/>
      <c r="E67" s="67"/>
    </row>
    <row r="68" spans="2:5" x14ac:dyDescent="0.3">
      <c r="B68" s="66"/>
      <c r="C68" s="66"/>
      <c r="D68" s="66"/>
      <c r="E68" s="67"/>
    </row>
    <row r="69" spans="2:5" x14ac:dyDescent="0.3">
      <c r="B69" s="66"/>
      <c r="C69" s="66"/>
      <c r="D69" s="66"/>
      <c r="E69" s="67"/>
    </row>
    <row r="70" spans="2:5" x14ac:dyDescent="0.3">
      <c r="B70" s="66"/>
      <c r="C70" s="66"/>
      <c r="D70" s="66"/>
      <c r="E70" s="67"/>
    </row>
    <row r="71" spans="2:5" x14ac:dyDescent="0.3">
      <c r="B71" s="66"/>
      <c r="C71" s="66"/>
      <c r="D71" s="66"/>
      <c r="E71" s="67"/>
    </row>
    <row r="72" spans="2:5" x14ac:dyDescent="0.3">
      <c r="B72" s="66"/>
      <c r="C72" s="66"/>
      <c r="D72" s="66"/>
      <c r="E72" s="67"/>
    </row>
    <row r="73" spans="2:5" x14ac:dyDescent="0.3">
      <c r="B73" s="66"/>
      <c r="C73" s="66"/>
      <c r="D73" s="66"/>
      <c r="E73" s="67"/>
    </row>
    <row r="74" spans="2:5" x14ac:dyDescent="0.3">
      <c r="B74" s="66"/>
      <c r="C74" s="66"/>
      <c r="D74" s="66"/>
      <c r="E74" s="67"/>
    </row>
    <row r="75" spans="2:5" x14ac:dyDescent="0.3">
      <c r="B75" s="66"/>
      <c r="C75" s="66"/>
      <c r="D75" s="66"/>
      <c r="E75" s="67"/>
    </row>
    <row r="76" spans="2:5" x14ac:dyDescent="0.3">
      <c r="B76" s="66"/>
      <c r="C76" s="66"/>
      <c r="D76" s="66"/>
      <c r="E76" s="67"/>
    </row>
    <row r="77" spans="2:5" x14ac:dyDescent="0.3">
      <c r="B77" s="66"/>
      <c r="C77" s="66"/>
      <c r="D77" s="66"/>
      <c r="E77" s="67"/>
    </row>
    <row r="78" spans="2:5" x14ac:dyDescent="0.3">
      <c r="B78" s="66"/>
      <c r="C78" s="66"/>
      <c r="D78" s="66"/>
      <c r="E78" s="67"/>
    </row>
    <row r="79" spans="2:5" x14ac:dyDescent="0.3">
      <c r="B79" s="66"/>
      <c r="C79" s="66"/>
      <c r="D79" s="66"/>
      <c r="E79" s="67"/>
    </row>
    <row r="80" spans="2:5" x14ac:dyDescent="0.3">
      <c r="B80" s="66"/>
      <c r="C80" s="66"/>
      <c r="D80" s="66"/>
      <c r="E80" s="67"/>
    </row>
    <row r="81" spans="2:5" x14ac:dyDescent="0.3">
      <c r="B81" s="66"/>
      <c r="C81" s="66"/>
      <c r="D81" s="66"/>
      <c r="E81" s="67"/>
    </row>
    <row r="82" spans="2:5" x14ac:dyDescent="0.3">
      <c r="B82" s="66"/>
      <c r="C82" s="66"/>
      <c r="D82" s="66"/>
      <c r="E82" s="67"/>
    </row>
    <row r="83" spans="2:5" x14ac:dyDescent="0.3">
      <c r="B83" s="66"/>
      <c r="C83" s="66"/>
      <c r="D83" s="66"/>
      <c r="E83" s="67"/>
    </row>
    <row r="84" spans="2:5" x14ac:dyDescent="0.3">
      <c r="B84" s="66"/>
      <c r="C84" s="66"/>
      <c r="D84" s="66"/>
      <c r="E84" s="67"/>
    </row>
    <row r="85" spans="2:5" x14ac:dyDescent="0.3">
      <c r="B85" s="66"/>
      <c r="C85" s="66"/>
      <c r="D85" s="66"/>
      <c r="E85" s="67"/>
    </row>
    <row r="86" spans="2:5" x14ac:dyDescent="0.3">
      <c r="B86" s="66"/>
      <c r="C86" s="66"/>
      <c r="D86" s="66"/>
      <c r="E86" s="67"/>
    </row>
    <row r="87" spans="2:5" x14ac:dyDescent="0.3">
      <c r="B87" s="66"/>
      <c r="C87" s="66"/>
      <c r="D87" s="66"/>
      <c r="E87" s="67"/>
    </row>
    <row r="88" spans="2:5" x14ac:dyDescent="0.3">
      <c r="B88" s="66"/>
      <c r="C88" s="66"/>
      <c r="D88" s="66"/>
      <c r="E88" s="67"/>
    </row>
    <row r="89" spans="2:5" x14ac:dyDescent="0.3">
      <c r="B89" s="66"/>
      <c r="C89" s="66"/>
      <c r="D89" s="66"/>
      <c r="E89" s="67"/>
    </row>
    <row r="90" spans="2:5" x14ac:dyDescent="0.3">
      <c r="B90" s="66"/>
      <c r="C90" s="66"/>
      <c r="D90" s="66"/>
      <c r="E90" s="67"/>
    </row>
    <row r="91" spans="2:5" x14ac:dyDescent="0.3">
      <c r="B91" s="66"/>
      <c r="C91" s="66"/>
      <c r="D91" s="66"/>
      <c r="E91" s="67"/>
    </row>
    <row r="92" spans="2:5" x14ac:dyDescent="0.3">
      <c r="B92" s="66"/>
      <c r="C92" s="66"/>
      <c r="D92" s="66"/>
      <c r="E92" s="67"/>
    </row>
    <row r="93" spans="2:5" x14ac:dyDescent="0.3">
      <c r="B93" s="66"/>
      <c r="C93" s="66"/>
      <c r="D93" s="66"/>
      <c r="E93" s="67"/>
    </row>
    <row r="94" spans="2:5" x14ac:dyDescent="0.3">
      <c r="B94" s="66"/>
      <c r="C94" s="66"/>
      <c r="D94" s="66"/>
      <c r="E94" s="67"/>
    </row>
    <row r="95" spans="2:5" x14ac:dyDescent="0.3">
      <c r="B95" s="66"/>
      <c r="C95" s="66"/>
      <c r="D95" s="66"/>
      <c r="E95" s="67"/>
    </row>
    <row r="96" spans="2:5" x14ac:dyDescent="0.3">
      <c r="B96" s="66"/>
      <c r="C96" s="66"/>
      <c r="D96" s="66"/>
      <c r="E96" s="67"/>
    </row>
    <row r="97" spans="2:5" x14ac:dyDescent="0.3">
      <c r="B97" s="66"/>
      <c r="C97" s="66"/>
      <c r="D97" s="66"/>
      <c r="E97" s="67"/>
    </row>
    <row r="98" spans="2:5" x14ac:dyDescent="0.3">
      <c r="B98" s="66"/>
      <c r="C98" s="66"/>
      <c r="D98" s="66"/>
      <c r="E98" s="67"/>
    </row>
    <row r="99" spans="2:5" x14ac:dyDescent="0.3">
      <c r="B99" s="66"/>
      <c r="C99" s="66"/>
      <c r="D99" s="66"/>
      <c r="E99" s="67"/>
    </row>
    <row r="100" spans="2:5" x14ac:dyDescent="0.3">
      <c r="B100" s="66"/>
      <c r="C100" s="66"/>
      <c r="D100" s="66"/>
      <c r="E100" s="67"/>
    </row>
  </sheetData>
  <sheetProtection algorithmName="SHA-512" hashValue="SSVjEi2AfzvoHjFfwcUdr70sEi4Byb+Z7LrY9hKQyyB5C6mpxZtCT/f1mqnTygSFbW0NS2MHOXralSbmvyOCJg==" saltValue="Zy1wVCWY+EvanZ7BMJm+iw==" spinCount="100000" sheet="1" objects="1" scenarios="1" selectLockedCells="1"/>
  <mergeCells count="47"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  <mergeCell ref="F29:F31"/>
    <mergeCell ref="A38:E39"/>
    <mergeCell ref="A35:E36"/>
    <mergeCell ref="A41:E41"/>
    <mergeCell ref="A42:E42"/>
    <mergeCell ref="A31:D31"/>
    <mergeCell ref="A34:E34"/>
    <mergeCell ref="B29:C29"/>
    <mergeCell ref="B23:C23"/>
    <mergeCell ref="D54:D56"/>
    <mergeCell ref="B49:C49"/>
    <mergeCell ref="B51:C51"/>
    <mergeCell ref="B52:C52"/>
    <mergeCell ref="B48:C48"/>
    <mergeCell ref="B50:C50"/>
    <mergeCell ref="B26:C26"/>
    <mergeCell ref="B27:C27"/>
    <mergeCell ref="B28:C28"/>
    <mergeCell ref="G29:G31"/>
    <mergeCell ref="F8:F10"/>
    <mergeCell ref="A30:B30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4:C24"/>
    <mergeCell ref="B25:C25"/>
    <mergeCell ref="B22:C22"/>
  </mergeCells>
  <conditionalFormatting sqref="D29">
    <cfRule type="cellIs" dxfId="89" priority="39" operator="equal">
      <formula>0</formula>
    </cfRule>
  </conditionalFormatting>
  <conditionalFormatting sqref="D13">
    <cfRule type="cellIs" dxfId="88" priority="35" operator="equal">
      <formula>0</formula>
    </cfRule>
  </conditionalFormatting>
  <conditionalFormatting sqref="D8:D10">
    <cfRule type="cellIs" dxfId="87" priority="34" operator="equal">
      <formula>0</formula>
    </cfRule>
  </conditionalFormatting>
  <conditionalFormatting sqref="F29:F31">
    <cfRule type="containsText" dxfId="86" priority="2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částky!!!!",F29)))</formula>
    </cfRule>
  </conditionalFormatting>
  <conditionalFormatting sqref="A31:D31">
    <cfRule type="containsText" dxfId="85" priority="26" operator="containsText" text="Vratka">
      <formula>NOT(ISERROR(SEARCH("Vratka",A31)))</formula>
    </cfRule>
    <cfRule type="containsText" priority="27" operator="containsText" text="Vratka">
      <formula>NOT(ISERROR(SEARCH("Vratka",A31)))</formula>
    </cfRule>
  </conditionalFormatting>
  <conditionalFormatting sqref="E31">
    <cfRule type="cellIs" dxfId="84" priority="24" operator="lessThan">
      <formula>0</formula>
    </cfRule>
    <cfRule type="cellIs" dxfId="83" priority="25" operator="greaterThan">
      <formula>0</formula>
    </cfRule>
  </conditionalFormatting>
  <conditionalFormatting sqref="D11">
    <cfRule type="cellIs" dxfId="82" priority="23" operator="equal">
      <formula>0</formula>
    </cfRule>
  </conditionalFormatting>
  <conditionalFormatting sqref="D13:D14 D17:D20">
    <cfRule type="cellIs" dxfId="81" priority="22" operator="equal">
      <formula>0</formula>
    </cfRule>
  </conditionalFormatting>
  <conditionalFormatting sqref="D22">
    <cfRule type="cellIs" dxfId="80" priority="15" operator="equal">
      <formula>0</formula>
    </cfRule>
  </conditionalFormatting>
  <conditionalFormatting sqref="A34">
    <cfRule type="cellIs" dxfId="79" priority="12" operator="equal">
      <formula>0</formula>
    </cfRule>
    <cfRule type="cellIs" dxfId="78" priority="14" operator="equal">
      <formula>0</formula>
    </cfRule>
  </conditionalFormatting>
  <conditionalFormatting sqref="B49:B52">
    <cfRule type="cellIs" dxfId="77" priority="11" operator="equal">
      <formula>0</formula>
    </cfRule>
  </conditionalFormatting>
  <conditionalFormatting sqref="D25:D28">
    <cfRule type="cellIs" dxfId="76" priority="10" operator="equal">
      <formula>0</formula>
    </cfRule>
  </conditionalFormatting>
  <conditionalFormatting sqref="D24">
    <cfRule type="cellIs" dxfId="75" priority="9" operator="equal">
      <formula>0</formula>
    </cfRule>
  </conditionalFormatting>
  <conditionalFormatting sqref="G29:G31">
    <cfRule type="containsText" dxfId="74" priority="7" operator="containsText" text="VRAT">
      <formula>NOT(ISERROR(SEARCH("VRAT",G29)))</formula>
    </cfRule>
    <cfRule type="containsText" dxfId="73" priority="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částky!!!!",G29)))</formula>
    </cfRule>
  </conditionalFormatting>
  <conditionalFormatting sqref="D23">
    <cfRule type="cellIs" dxfId="72" priority="6" operator="equal">
      <formula>0</formula>
    </cfRule>
  </conditionalFormatting>
  <conditionalFormatting sqref="E1">
    <cfRule type="cellIs" dxfId="71" priority="5" operator="equal">
      <formula>0</formula>
    </cfRule>
  </conditionalFormatting>
  <conditionalFormatting sqref="E1">
    <cfRule type="containsText" dxfId="70" priority="4" operator="containsText" text="21">
      <formula>NOT(ISERROR(SEARCH("21",E1)))</formula>
    </cfRule>
  </conditionalFormatting>
  <conditionalFormatting sqref="D15">
    <cfRule type="cellIs" dxfId="69" priority="2" operator="equal">
      <formula>0</formula>
    </cfRule>
  </conditionalFormatting>
  <conditionalFormatting sqref="D16">
    <cfRule type="cellIs" dxfId="6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topLeftCell="A4" workbookViewId="0">
      <selection activeCell="B29" sqref="B29:C29"/>
    </sheetView>
  </sheetViews>
  <sheetFormatPr defaultColWidth="8.88671875" defaultRowHeight="13.2" x14ac:dyDescent="0.25"/>
  <cols>
    <col min="1" max="1" width="23.5546875" style="81" customWidth="1"/>
    <col min="2" max="2" width="12.109375" style="81" customWidth="1"/>
    <col min="3" max="3" width="21.33203125" style="81" customWidth="1"/>
    <col min="4" max="4" width="15.88671875" style="81" customWidth="1"/>
    <col min="5" max="5" width="14.33203125" style="81" customWidth="1"/>
    <col min="6" max="6" width="16.5546875" style="81" customWidth="1"/>
    <col min="7" max="7" width="16.44140625" style="81" customWidth="1"/>
    <col min="8" max="8" width="20.6640625" style="81" customWidth="1"/>
    <col min="9" max="9" width="15.44140625" style="81" customWidth="1"/>
    <col min="10" max="10" width="20.88671875" style="81" customWidth="1"/>
    <col min="11" max="16384" width="8.88671875" style="81"/>
  </cols>
  <sheetData>
    <row r="1" spans="1:15" ht="18" customHeight="1" x14ac:dyDescent="0.25">
      <c r="A1" s="80" t="s">
        <v>0</v>
      </c>
      <c r="B1" s="300" t="str">
        <f>IF('1. SOUHRNNÉ INFORMACE'!B5=0,"",'1. SOUHRNNÉ INFORMACE'!B5)</f>
        <v/>
      </c>
      <c r="C1" s="300"/>
      <c r="J1" s="304" t="str">
        <f>'1. SOUHRNNÉ INFORMACE'!B2</f>
        <v>MK2021</v>
      </c>
    </row>
    <row r="2" spans="1:15" x14ac:dyDescent="0.25">
      <c r="A2" s="80" t="s">
        <v>1</v>
      </c>
      <c r="B2" s="300" t="str">
        <f>IF('1. SOUHRNNÉ INFORMACE'!B6=0,"",'1. SOUHRNNÉ INFORMACE'!B6)</f>
        <v/>
      </c>
      <c r="C2" s="300"/>
      <c r="J2" s="305"/>
    </row>
    <row r="3" spans="1:15" x14ac:dyDescent="0.25">
      <c r="A3" s="80" t="s">
        <v>2</v>
      </c>
      <c r="B3" s="301" t="s">
        <v>3</v>
      </c>
      <c r="C3" s="302"/>
      <c r="J3" s="305"/>
    </row>
    <row r="4" spans="1:15" x14ac:dyDescent="0.25">
      <c r="A4" s="80" t="s">
        <v>4</v>
      </c>
      <c r="B4" s="301">
        <v>362</v>
      </c>
      <c r="C4" s="302"/>
      <c r="J4" s="306"/>
    </row>
    <row r="5" spans="1:15" ht="10.199999999999999" customHeight="1" x14ac:dyDescent="0.25">
      <c r="A5" s="82"/>
      <c r="B5" s="82"/>
      <c r="C5" s="82"/>
    </row>
    <row r="6" spans="1:15" ht="22.2" customHeight="1" x14ac:dyDescent="0.25">
      <c r="A6" s="303" t="s">
        <v>34</v>
      </c>
      <c r="B6" s="303"/>
      <c r="C6" s="303"/>
      <c r="D6" s="303"/>
      <c r="E6" s="303"/>
      <c r="F6" s="303"/>
      <c r="G6" s="303"/>
      <c r="H6" s="303"/>
      <c r="I6" s="303"/>
      <c r="J6" s="303"/>
    </row>
    <row r="7" spans="1:15" x14ac:dyDescent="0.25">
      <c r="A7" s="83"/>
      <c r="B7" s="83"/>
      <c r="C7" s="83"/>
    </row>
    <row r="8" spans="1:15" ht="33.6" customHeight="1" x14ac:dyDescent="0.25">
      <c r="A8" s="285" t="s">
        <v>33</v>
      </c>
      <c r="B8" s="285"/>
      <c r="C8" s="285"/>
      <c r="D8" s="285"/>
      <c r="E8" s="285"/>
      <c r="F8" s="285"/>
      <c r="G8" s="285"/>
      <c r="H8" s="285"/>
      <c r="I8" s="285"/>
      <c r="J8" s="285"/>
    </row>
    <row r="9" spans="1:15" ht="13.9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5" x14ac:dyDescent="0.25">
      <c r="A10" s="85" t="s">
        <v>5</v>
      </c>
      <c r="B10" s="85"/>
      <c r="C10" s="85"/>
    </row>
    <row r="11" spans="1:15" ht="39" customHeight="1" x14ac:dyDescent="0.25">
      <c r="A11" s="86" t="s">
        <v>6</v>
      </c>
      <c r="B11" s="86"/>
      <c r="C11" s="86"/>
      <c r="D11" s="86" t="s">
        <v>7</v>
      </c>
      <c r="E11" s="86" t="s">
        <v>8</v>
      </c>
      <c r="F11" s="86" t="s">
        <v>9</v>
      </c>
      <c r="G11" s="87" t="s">
        <v>10</v>
      </c>
      <c r="H11" s="298" t="s">
        <v>11</v>
      </c>
      <c r="I11" s="87" t="s">
        <v>12</v>
      </c>
      <c r="J11" s="294" t="s">
        <v>13</v>
      </c>
    </row>
    <row r="12" spans="1:15" ht="28.95" customHeight="1" x14ac:dyDescent="0.25">
      <c r="A12" s="88"/>
      <c r="B12" s="88"/>
      <c r="C12" s="88"/>
      <c r="D12" s="88"/>
      <c r="E12" s="88"/>
      <c r="F12" s="88"/>
      <c r="G12" s="89" t="s">
        <v>14</v>
      </c>
      <c r="H12" s="299"/>
      <c r="I12" s="90" t="s">
        <v>91</v>
      </c>
      <c r="J12" s="295"/>
    </row>
    <row r="13" spans="1:15" x14ac:dyDescent="0.25">
      <c r="A13" s="91" t="s">
        <v>15</v>
      </c>
      <c r="B13" s="91"/>
      <c r="C13" s="91"/>
      <c r="D13" s="91" t="s">
        <v>16</v>
      </c>
      <c r="E13" s="91" t="s">
        <v>17</v>
      </c>
      <c r="F13" s="91" t="s">
        <v>18</v>
      </c>
      <c r="G13" s="91">
        <v>1</v>
      </c>
      <c r="H13" s="91">
        <v>2</v>
      </c>
      <c r="I13" s="91">
        <v>3</v>
      </c>
      <c r="J13" s="91" t="s">
        <v>19</v>
      </c>
    </row>
    <row r="14" spans="1:15" ht="18" customHeight="1" x14ac:dyDescent="0.25">
      <c r="A14" s="286" t="s">
        <v>20</v>
      </c>
      <c r="B14" s="287"/>
      <c r="C14" s="92"/>
      <c r="D14" s="93"/>
      <c r="E14" s="93"/>
      <c r="F14" s="93"/>
      <c r="G14" s="94">
        <f>SUM(G16:G19)</f>
        <v>0</v>
      </c>
      <c r="H14" s="94">
        <f>SUM(H16:H19)</f>
        <v>0</v>
      </c>
      <c r="I14" s="94">
        <f>SUM(I16:I19)</f>
        <v>0</v>
      </c>
      <c r="J14" s="94">
        <f>SUM(J16:J19)</f>
        <v>0</v>
      </c>
    </row>
    <row r="15" spans="1:15" ht="16.95" customHeight="1" x14ac:dyDescent="0.25">
      <c r="A15" s="290" t="s">
        <v>21</v>
      </c>
      <c r="B15" s="291"/>
      <c r="C15" s="95" t="s">
        <v>190</v>
      </c>
      <c r="D15" s="96"/>
      <c r="E15" s="96"/>
      <c r="F15" s="96"/>
      <c r="G15" s="97"/>
      <c r="H15" s="97"/>
      <c r="I15" s="97"/>
      <c r="J15" s="98"/>
    </row>
    <row r="16" spans="1:15" ht="16.2" customHeight="1" x14ac:dyDescent="0.25">
      <c r="A16" s="288" t="str">
        <f>IF('1. SOUHRNNÉ INFORMACE'!B2=0,"",'1. SOUHRNNÉ INFORMACE'!B2)</f>
        <v>MK2021</v>
      </c>
      <c r="B16" s="289"/>
      <c r="C16" s="99" t="str">
        <f>IF('1. SOUHRNNÉ INFORMACE'!B10=0,"",'1. SOUHRNNÉ INFORMACE'!B10)</f>
        <v/>
      </c>
      <c r="D16" s="100"/>
      <c r="E16" s="100"/>
      <c r="F16" s="100"/>
      <c r="G16" s="101">
        <f>'1. SOUHRNNÉ INFORMACE'!B11</f>
        <v>0</v>
      </c>
      <c r="H16" s="101">
        <f>'1. SOUHRNNÉ INFORMACE'!B12</f>
        <v>0</v>
      </c>
      <c r="I16" s="101">
        <f>'2. POUŽITÍ DOTACE'!D30</f>
        <v>0</v>
      </c>
      <c r="J16" s="102">
        <f>G16-H16-I16</f>
        <v>0</v>
      </c>
      <c r="L16" s="103"/>
      <c r="M16" s="103"/>
      <c r="N16" s="103"/>
      <c r="O16" s="103"/>
    </row>
    <row r="17" spans="1:10" x14ac:dyDescent="0.25">
      <c r="A17" s="292"/>
      <c r="B17" s="293"/>
      <c r="C17" s="104"/>
      <c r="D17" s="105"/>
      <c r="E17" s="105"/>
      <c r="F17" s="105"/>
      <c r="G17" s="106"/>
      <c r="H17" s="106"/>
      <c r="I17" s="106"/>
      <c r="J17" s="102">
        <f>G17-H17-I17</f>
        <v>0</v>
      </c>
    </row>
    <row r="18" spans="1:10" x14ac:dyDescent="0.25">
      <c r="A18" s="292"/>
      <c r="B18" s="293"/>
      <c r="C18" s="104"/>
      <c r="D18" s="105"/>
      <c r="E18" s="105"/>
      <c r="F18" s="105"/>
      <c r="G18" s="106"/>
      <c r="H18" s="106"/>
      <c r="I18" s="106"/>
      <c r="J18" s="102">
        <f>G18-H18-I18</f>
        <v>0</v>
      </c>
    </row>
    <row r="19" spans="1:10" x14ac:dyDescent="0.25">
      <c r="A19" s="292"/>
      <c r="B19" s="293"/>
      <c r="C19" s="104"/>
      <c r="D19" s="105"/>
      <c r="E19" s="105"/>
      <c r="F19" s="105"/>
      <c r="G19" s="106"/>
      <c r="H19" s="106"/>
      <c r="I19" s="106"/>
      <c r="J19" s="102">
        <f>G19-H19-I19</f>
        <v>0</v>
      </c>
    </row>
    <row r="20" spans="1:10" x14ac:dyDescent="0.25">
      <c r="A20" s="286" t="s">
        <v>22</v>
      </c>
      <c r="B20" s="287"/>
      <c r="C20" s="92"/>
      <c r="D20" s="93"/>
      <c r="E20" s="93"/>
      <c r="F20" s="93"/>
      <c r="G20" s="94">
        <f>SUM(G22:G23)</f>
        <v>0</v>
      </c>
      <c r="H20" s="94">
        <f>SUM(H22:H23)</f>
        <v>0</v>
      </c>
      <c r="I20" s="94">
        <f>SUM(I22:I23)</f>
        <v>0</v>
      </c>
      <c r="J20" s="94">
        <f>SUM(J22:J23)</f>
        <v>0</v>
      </c>
    </row>
    <row r="21" spans="1:10" x14ac:dyDescent="0.25">
      <c r="A21" s="296" t="s">
        <v>23</v>
      </c>
      <c r="B21" s="297"/>
      <c r="C21" s="107"/>
      <c r="D21" s="107"/>
      <c r="E21" s="107"/>
      <c r="F21" s="107"/>
      <c r="G21" s="108"/>
      <c r="H21" s="108"/>
      <c r="I21" s="108"/>
      <c r="J21" s="102">
        <f>G21-H21-I21</f>
        <v>0</v>
      </c>
    </row>
    <row r="22" spans="1:10" x14ac:dyDescent="0.25">
      <c r="A22" s="292"/>
      <c r="B22" s="293"/>
      <c r="C22" s="109"/>
      <c r="D22" s="107"/>
      <c r="E22" s="107"/>
      <c r="F22" s="107"/>
      <c r="G22" s="108"/>
      <c r="H22" s="108"/>
      <c r="I22" s="108"/>
      <c r="J22" s="102">
        <f>G22-H22-I22</f>
        <v>0</v>
      </c>
    </row>
    <row r="23" spans="1:10" x14ac:dyDescent="0.25">
      <c r="A23" s="292"/>
      <c r="B23" s="293"/>
      <c r="C23" s="109"/>
      <c r="D23" s="107"/>
      <c r="E23" s="107"/>
      <c r="F23" s="107"/>
      <c r="G23" s="108"/>
      <c r="H23" s="108"/>
      <c r="I23" s="108"/>
      <c r="J23" s="102">
        <f>G23-H23-I23</f>
        <v>0</v>
      </c>
    </row>
    <row r="24" spans="1:10" ht="33" customHeight="1" x14ac:dyDescent="0.25">
      <c r="A24" s="286" t="s">
        <v>24</v>
      </c>
      <c r="B24" s="287"/>
      <c r="C24" s="92"/>
      <c r="D24" s="93"/>
      <c r="E24" s="93"/>
      <c r="F24" s="93"/>
      <c r="G24" s="110">
        <f>G14+G20</f>
        <v>0</v>
      </c>
      <c r="H24" s="110">
        <f>H14+H20</f>
        <v>0</v>
      </c>
      <c r="I24" s="110">
        <f>I14+I20</f>
        <v>0</v>
      </c>
      <c r="J24" s="110">
        <f>J14+J20</f>
        <v>0</v>
      </c>
    </row>
    <row r="25" spans="1:10" x14ac:dyDescent="0.25">
      <c r="A25" s="111"/>
      <c r="B25" s="111"/>
      <c r="C25" s="111"/>
      <c r="D25" s="112"/>
      <c r="E25" s="112"/>
      <c r="F25" s="112"/>
      <c r="G25" s="112"/>
      <c r="H25" s="112"/>
      <c r="I25" s="112"/>
      <c r="J25" s="112"/>
    </row>
    <row r="26" spans="1:10" x14ac:dyDescent="0.25">
      <c r="A26" s="80" t="s">
        <v>26</v>
      </c>
      <c r="B26" s="311">
        <f ca="1">TODAY()</f>
        <v>44568</v>
      </c>
      <c r="C26" s="312"/>
      <c r="D26" s="113"/>
      <c r="E26" s="80" t="s">
        <v>25</v>
      </c>
      <c r="F26" s="313"/>
      <c r="G26" s="313"/>
      <c r="H26" s="112"/>
      <c r="I26" s="112"/>
      <c r="J26" s="112"/>
    </row>
    <row r="27" spans="1:10" ht="18.600000000000001" customHeight="1" x14ac:dyDescent="0.25">
      <c r="A27" s="114" t="s">
        <v>32</v>
      </c>
      <c r="B27" s="309"/>
      <c r="C27" s="310"/>
      <c r="D27" s="113"/>
      <c r="E27" s="80" t="s">
        <v>26</v>
      </c>
      <c r="F27" s="313"/>
      <c r="G27" s="313"/>
      <c r="H27" s="112"/>
      <c r="I27" s="112"/>
      <c r="J27" s="112"/>
    </row>
    <row r="28" spans="1:10" ht="27.6" customHeight="1" x14ac:dyDescent="0.25">
      <c r="A28" s="115" t="s">
        <v>31</v>
      </c>
      <c r="B28" s="311"/>
      <c r="C28" s="312"/>
      <c r="D28" s="113"/>
      <c r="E28" s="116"/>
      <c r="F28" s="117"/>
      <c r="G28" s="117"/>
      <c r="H28" s="112"/>
      <c r="I28" s="112"/>
      <c r="J28" s="112"/>
    </row>
    <row r="29" spans="1:10" ht="16.2" customHeight="1" x14ac:dyDescent="0.25">
      <c r="A29" s="114" t="s">
        <v>27</v>
      </c>
      <c r="B29" s="307"/>
      <c r="C29" s="308"/>
      <c r="D29" s="112"/>
      <c r="E29" s="118"/>
      <c r="F29" s="112"/>
      <c r="G29" s="112"/>
      <c r="H29" s="112"/>
      <c r="I29" s="112"/>
      <c r="J29" s="112"/>
    </row>
    <row r="30" spans="1:10" ht="15.6" customHeight="1" x14ac:dyDescent="0.25">
      <c r="A30" s="114" t="s">
        <v>28</v>
      </c>
      <c r="B30" s="309"/>
      <c r="C30" s="310"/>
      <c r="D30" s="112"/>
      <c r="E30" s="112"/>
      <c r="F30" s="112"/>
      <c r="G30" s="112"/>
      <c r="H30" s="112"/>
      <c r="I30" s="112"/>
      <c r="J30" s="112"/>
    </row>
    <row r="31" spans="1:10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</sheetData>
  <sheetProtection algorithmName="SHA-512" hashValue="oLW7IpVLdsExVf6XK5rLKvLVEPtfsB0vpr+US58MFD0laDBofIQezGMGZzUnKyibtAGgW9RUcBqYkc2F2jdFUQ==" saltValue="RipReWNhiJE+q3LphP3iNw==" spinCount="100000" sheet="1" objects="1" scenarios="1" selectLockedCells="1"/>
  <mergeCells count="27">
    <mergeCell ref="B29:C29"/>
    <mergeCell ref="B30:C30"/>
    <mergeCell ref="B28:C28"/>
    <mergeCell ref="B27:C27"/>
    <mergeCell ref="F26:G26"/>
    <mergeCell ref="F27:G27"/>
    <mergeCell ref="B26:C26"/>
    <mergeCell ref="B1:C1"/>
    <mergeCell ref="B2:C2"/>
    <mergeCell ref="B4:C4"/>
    <mergeCell ref="B3:C3"/>
    <mergeCell ref="A6:J6"/>
    <mergeCell ref="J1:J4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B27">
    <cfRule type="cellIs" dxfId="67" priority="5" operator="equal">
      <formula>0</formula>
    </cfRule>
  </conditionalFormatting>
  <conditionalFormatting sqref="B29">
    <cfRule type="cellIs" dxfId="66" priority="4" operator="equal">
      <formula>0</formula>
    </cfRule>
  </conditionalFormatting>
  <conditionalFormatting sqref="B30">
    <cfRule type="cellIs" dxfId="65" priority="3" operator="equal">
      <formula>0</formula>
    </cfRule>
  </conditionalFormatting>
  <conditionalFormatting sqref="J1">
    <cfRule type="cellIs" dxfId="64" priority="2" operator="equal">
      <formula>0</formula>
    </cfRule>
  </conditionalFormatting>
  <conditionalFormatting sqref="J1">
    <cfRule type="containsText" dxfId="63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workbookViewId="0">
      <selection activeCell="A8" sqref="A8:I42"/>
    </sheetView>
  </sheetViews>
  <sheetFormatPr defaultColWidth="8.88671875" defaultRowHeight="14.4" x14ac:dyDescent="0.3"/>
  <cols>
    <col min="1" max="1" width="20.33203125" style="19" customWidth="1"/>
    <col min="2" max="2" width="8.88671875" style="19"/>
    <col min="3" max="3" width="20.33203125" style="19" customWidth="1"/>
    <col min="4" max="8" width="8.88671875" style="19"/>
    <col min="9" max="9" width="4.5546875" style="19" customWidth="1"/>
    <col min="10" max="17" width="8.88671875" style="19"/>
    <col min="18" max="18" width="11.33203125" style="19" customWidth="1"/>
    <col min="19" max="16384" width="8.88671875" style="19"/>
  </cols>
  <sheetData>
    <row r="1" spans="1:18" ht="18.600000000000001" customHeight="1" x14ac:dyDescent="0.3">
      <c r="A1" s="119" t="str">
        <f>'1. SOUHRNNÉ INFORMACE'!A5</f>
        <v>Příjemce dotace (název)</v>
      </c>
      <c r="B1" s="281" t="str">
        <f>IF('1. SOUHRNNÉ INFORMACE'!B5=0,"",'1. SOUHRNNÉ INFORMACE'!B5)</f>
        <v/>
      </c>
      <c r="C1" s="282"/>
      <c r="D1" s="316"/>
      <c r="H1" s="120"/>
      <c r="I1" s="121"/>
      <c r="J1" s="120"/>
      <c r="K1" s="120"/>
      <c r="L1" s="120"/>
      <c r="M1" s="120"/>
    </row>
    <row r="2" spans="1:18" ht="17.399999999999999" customHeight="1" x14ac:dyDescent="0.3">
      <c r="A2" s="122" t="s">
        <v>38</v>
      </c>
      <c r="B2" s="274" t="str">
        <f>IF('1. SOUHRNNÉ INFORMACE'!B6=0,"",'1. SOUHRNNÉ INFORMACE'!B6)</f>
        <v/>
      </c>
      <c r="C2" s="275"/>
      <c r="D2" s="316"/>
      <c r="H2" s="123"/>
      <c r="I2" s="123"/>
      <c r="J2" s="123"/>
      <c r="K2" s="123"/>
      <c r="L2" s="123"/>
      <c r="M2" s="120"/>
    </row>
    <row r="3" spans="1:18" ht="16.95" customHeight="1" x14ac:dyDescent="0.3">
      <c r="A3" s="122" t="s">
        <v>58</v>
      </c>
      <c r="B3" s="274" t="str">
        <f>IF('1. SOUHRNNÉ INFORMACE'!B9=0,"",'1. SOUHRNNÉ INFORMACE'!B9)</f>
        <v/>
      </c>
      <c r="C3" s="275"/>
      <c r="D3" s="316"/>
      <c r="H3" s="123"/>
      <c r="I3" s="123"/>
      <c r="J3" s="123"/>
      <c r="K3" s="123"/>
      <c r="L3" s="123"/>
      <c r="M3" s="120"/>
    </row>
    <row r="4" spans="1:18" ht="16.95" customHeight="1" thickBot="1" x14ac:dyDescent="0.35">
      <c r="A4" s="124" t="s">
        <v>59</v>
      </c>
      <c r="B4" s="274" t="str">
        <f>IF('1. SOUHRNNÉ INFORMACE'!B10=0,"",'1. SOUHRNNÉ INFORMACE'!B10)</f>
        <v/>
      </c>
      <c r="C4" s="275"/>
      <c r="D4" s="316"/>
      <c r="H4" s="123"/>
      <c r="I4" s="123"/>
      <c r="J4" s="123"/>
      <c r="K4" s="123"/>
      <c r="L4" s="123"/>
      <c r="M4" s="120"/>
    </row>
    <row r="5" spans="1:18" s="53" customFormat="1" ht="2.4" customHeight="1" thickBot="1" x14ac:dyDescent="0.35">
      <c r="A5" s="125"/>
      <c r="B5" s="51"/>
      <c r="C5" s="126"/>
      <c r="D5" s="127"/>
      <c r="I5" s="128" t="str">
        <f>IF(D30&gt;0,"Vyplňte sloupec Čerpané finanční prostředky v Kč"," ")</f>
        <v xml:space="preserve"> </v>
      </c>
    </row>
    <row r="6" spans="1:18" ht="21.6" customHeight="1" x14ac:dyDescent="0.3">
      <c r="A6" s="317" t="str">
        <f>IF('1. SOUHRNNÉ INFORMACE'!B2=0,"",'1. SOUHRNNÉ INFORMACE'!B2)</f>
        <v>MK2021</v>
      </c>
      <c r="B6" s="318"/>
      <c r="C6" s="129">
        <f>'1. SOUHRNNÉ INFORMACE'!B11-'1. SOUHRNNÉ INFORMACE'!B12-'2. POUŽITÍ DOTACE'!E31</f>
        <v>0</v>
      </c>
      <c r="D6" s="103"/>
      <c r="E6" s="130"/>
      <c r="F6" s="131"/>
      <c r="G6" s="131"/>
      <c r="I6" s="128"/>
    </row>
    <row r="7" spans="1:18" x14ac:dyDescent="0.3">
      <c r="A7" s="20" t="s">
        <v>93</v>
      </c>
      <c r="K7" s="20" t="s">
        <v>192</v>
      </c>
      <c r="L7" s="74"/>
      <c r="M7" s="74"/>
      <c r="N7" s="74"/>
    </row>
    <row r="8" spans="1:18" x14ac:dyDescent="0.3">
      <c r="A8" s="315"/>
      <c r="B8" s="315"/>
      <c r="C8" s="315"/>
      <c r="D8" s="315"/>
      <c r="E8" s="315"/>
      <c r="F8" s="315"/>
      <c r="G8" s="315"/>
      <c r="H8" s="315"/>
      <c r="I8" s="315"/>
      <c r="K8" s="132"/>
      <c r="L8" s="132"/>
      <c r="M8" s="132"/>
      <c r="N8" s="132"/>
      <c r="O8" s="132"/>
      <c r="P8" s="132"/>
      <c r="Q8" s="132"/>
      <c r="R8" s="133"/>
    </row>
    <row r="9" spans="1:18" x14ac:dyDescent="0.3">
      <c r="A9" s="315"/>
      <c r="B9" s="315"/>
      <c r="C9" s="315"/>
      <c r="D9" s="315"/>
      <c r="E9" s="315"/>
      <c r="F9" s="315"/>
      <c r="G9" s="315"/>
      <c r="H9" s="315"/>
      <c r="I9" s="315"/>
      <c r="K9" s="133"/>
      <c r="L9" s="133"/>
      <c r="M9" s="133"/>
      <c r="N9" s="133"/>
      <c r="O9" s="133"/>
      <c r="P9" s="133"/>
      <c r="Q9" s="133"/>
      <c r="R9" s="133"/>
    </row>
    <row r="10" spans="1:18" ht="27.6" customHeight="1" x14ac:dyDescent="0.3">
      <c r="A10" s="315"/>
      <c r="B10" s="315"/>
      <c r="C10" s="315"/>
      <c r="D10" s="315"/>
      <c r="E10" s="315"/>
      <c r="F10" s="315"/>
      <c r="G10" s="315"/>
      <c r="H10" s="315"/>
      <c r="I10" s="315"/>
      <c r="K10" s="314" t="s">
        <v>233</v>
      </c>
      <c r="L10" s="314"/>
      <c r="M10" s="314"/>
      <c r="N10" s="314"/>
      <c r="O10" s="314"/>
      <c r="P10" s="314"/>
      <c r="Q10" s="314"/>
      <c r="R10" s="314"/>
    </row>
    <row r="11" spans="1:18" x14ac:dyDescent="0.3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18" x14ac:dyDescent="0.3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18" x14ac:dyDescent="0.3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18" x14ac:dyDescent="0.3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18" x14ac:dyDescent="0.3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18" x14ac:dyDescent="0.3">
      <c r="A16" s="315"/>
      <c r="B16" s="315"/>
      <c r="C16" s="315"/>
      <c r="D16" s="315"/>
      <c r="E16" s="315"/>
      <c r="F16" s="315"/>
      <c r="G16" s="315"/>
      <c r="H16" s="315"/>
      <c r="I16" s="315"/>
      <c r="K16" s="30" t="s">
        <v>102</v>
      </c>
      <c r="L16" s="134"/>
      <c r="M16" s="134"/>
      <c r="N16" s="134"/>
      <c r="O16" s="134"/>
      <c r="P16" s="134"/>
      <c r="Q16" s="134"/>
      <c r="R16" s="134"/>
    </row>
    <row r="17" spans="1:18" x14ac:dyDescent="0.3">
      <c r="A17" s="315"/>
      <c r="B17" s="315"/>
      <c r="C17" s="315"/>
      <c r="D17" s="315"/>
      <c r="E17" s="315"/>
      <c r="F17" s="315"/>
      <c r="G17" s="315"/>
      <c r="H17" s="315"/>
      <c r="I17" s="315"/>
      <c r="K17" s="30" t="s">
        <v>103</v>
      </c>
      <c r="L17" s="134"/>
      <c r="M17" s="134"/>
      <c r="N17" s="134"/>
      <c r="O17" s="134"/>
      <c r="P17" s="134"/>
      <c r="Q17" s="134"/>
      <c r="R17" s="134"/>
    </row>
    <row r="18" spans="1:18" x14ac:dyDescent="0.3">
      <c r="A18" s="315"/>
      <c r="B18" s="315"/>
      <c r="C18" s="315"/>
      <c r="D18" s="315"/>
      <c r="E18" s="315"/>
      <c r="F18" s="315"/>
      <c r="G18" s="315"/>
      <c r="H18" s="315"/>
      <c r="I18" s="315"/>
      <c r="K18" s="134"/>
      <c r="L18" s="134"/>
      <c r="M18" s="134"/>
      <c r="N18" s="134"/>
      <c r="O18" s="134"/>
      <c r="P18" s="134"/>
      <c r="Q18" s="134"/>
      <c r="R18" s="134"/>
    </row>
    <row r="19" spans="1:18" x14ac:dyDescent="0.3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18" x14ac:dyDescent="0.3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18" x14ac:dyDescent="0.3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18" x14ac:dyDescent="0.3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18" x14ac:dyDescent="0.3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18" x14ac:dyDescent="0.3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18" x14ac:dyDescent="0.3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18" x14ac:dyDescent="0.3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18" x14ac:dyDescent="0.3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8" x14ac:dyDescent="0.3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18" x14ac:dyDescent="0.3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18" x14ac:dyDescent="0.3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18" x14ac:dyDescent="0.3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18" x14ac:dyDescent="0.3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x14ac:dyDescent="0.3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x14ac:dyDescent="0.3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x14ac:dyDescent="0.3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x14ac:dyDescent="0.3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x14ac:dyDescent="0.3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x14ac:dyDescent="0.3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x14ac:dyDescent="0.3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x14ac:dyDescent="0.3">
      <c r="A40" s="315"/>
      <c r="B40" s="315"/>
      <c r="C40" s="315"/>
      <c r="D40" s="315"/>
      <c r="E40" s="315"/>
      <c r="F40" s="315"/>
      <c r="G40" s="315"/>
      <c r="H40" s="315"/>
      <c r="I40" s="315"/>
    </row>
    <row r="41" spans="1:9" x14ac:dyDescent="0.3">
      <c r="A41" s="315"/>
      <c r="B41" s="315"/>
      <c r="C41" s="315"/>
      <c r="D41" s="315"/>
      <c r="E41" s="315"/>
      <c r="F41" s="315"/>
      <c r="G41" s="315"/>
      <c r="H41" s="315"/>
      <c r="I41" s="315"/>
    </row>
    <row r="42" spans="1:9" x14ac:dyDescent="0.3">
      <c r="A42" s="315"/>
      <c r="B42" s="315"/>
      <c r="C42" s="315"/>
      <c r="D42" s="315"/>
      <c r="E42" s="315"/>
      <c r="F42" s="315"/>
      <c r="G42" s="315"/>
      <c r="H42" s="315"/>
      <c r="I42" s="315"/>
    </row>
    <row r="43" spans="1:9" x14ac:dyDescent="0.3">
      <c r="A43" s="135" t="s">
        <v>94</v>
      </c>
      <c r="B43" s="135"/>
      <c r="C43" s="319">
        <v>44561</v>
      </c>
      <c r="D43" s="319"/>
      <c r="E43" s="319"/>
      <c r="F43" s="319"/>
      <c r="G43" s="319"/>
      <c r="H43" s="319"/>
      <c r="I43" s="319"/>
    </row>
    <row r="44" spans="1:9" x14ac:dyDescent="0.3">
      <c r="B44" s="136"/>
      <c r="C44" s="136"/>
      <c r="D44" s="136"/>
      <c r="E44" s="136"/>
      <c r="F44" s="136"/>
      <c r="G44" s="136"/>
      <c r="H44" s="136"/>
      <c r="I44" s="136"/>
    </row>
    <row r="45" spans="1:9" ht="27.6" customHeight="1" x14ac:dyDescent="0.3">
      <c r="A45" s="264" t="s">
        <v>64</v>
      </c>
      <c r="B45" s="264"/>
      <c r="C45" s="264"/>
      <c r="D45" s="264"/>
      <c r="E45" s="264"/>
      <c r="F45" s="264"/>
      <c r="G45" s="264"/>
      <c r="H45" s="264"/>
      <c r="I45" s="264"/>
    </row>
    <row r="46" spans="1:9" x14ac:dyDescent="0.3">
      <c r="A46" s="137" t="s">
        <v>29</v>
      </c>
      <c r="B46" s="137"/>
      <c r="C46" s="137"/>
      <c r="D46" s="137"/>
      <c r="E46" s="137"/>
    </row>
    <row r="47" spans="1:9" x14ac:dyDescent="0.3">
      <c r="B47" s="73"/>
    </row>
    <row r="48" spans="1:9" x14ac:dyDescent="0.3">
      <c r="A48" s="17" t="s">
        <v>30</v>
      </c>
      <c r="B48" s="9"/>
    </row>
    <row r="49" spans="1:9" x14ac:dyDescent="0.3">
      <c r="A49" s="73"/>
    </row>
    <row r="50" spans="1:9" x14ac:dyDescent="0.3">
      <c r="A50" s="73"/>
    </row>
    <row r="51" spans="1:9" x14ac:dyDescent="0.3">
      <c r="A51" s="261" t="s">
        <v>53</v>
      </c>
      <c r="B51" s="261"/>
      <c r="C51" s="45" t="s">
        <v>54</v>
      </c>
      <c r="E51" s="323"/>
      <c r="F51" s="323"/>
      <c r="G51" s="323"/>
      <c r="H51" s="323"/>
      <c r="I51" s="323"/>
    </row>
    <row r="52" spans="1:9" x14ac:dyDescent="0.3">
      <c r="A52" s="321">
        <f>'1. SOUHRNNÉ INFORMACE'!A44</f>
        <v>0</v>
      </c>
      <c r="B52" s="322"/>
      <c r="C52" s="46"/>
      <c r="E52" s="323"/>
      <c r="F52" s="323"/>
      <c r="G52" s="323"/>
      <c r="H52" s="323"/>
      <c r="I52" s="323"/>
    </row>
    <row r="53" spans="1:9" x14ac:dyDescent="0.3">
      <c r="A53" s="321">
        <f>'1. SOUHRNNÉ INFORMACE'!A45</f>
        <v>0</v>
      </c>
      <c r="B53" s="322"/>
      <c r="C53" s="46"/>
      <c r="E53" s="323"/>
      <c r="F53" s="323"/>
      <c r="G53" s="323"/>
      <c r="H53" s="323"/>
      <c r="I53" s="323"/>
    </row>
    <row r="54" spans="1:9" x14ac:dyDescent="0.3">
      <c r="A54" s="321">
        <f>'1. SOUHRNNÉ INFORMACE'!A46</f>
        <v>0</v>
      </c>
      <c r="B54" s="322"/>
      <c r="C54" s="46"/>
      <c r="E54" s="323"/>
      <c r="F54" s="323"/>
      <c r="G54" s="323"/>
      <c r="H54" s="323"/>
      <c r="I54" s="323"/>
    </row>
    <row r="55" spans="1:9" x14ac:dyDescent="0.3">
      <c r="A55" s="321">
        <f>'1. SOUHRNNÉ INFORMACE'!A47</f>
        <v>0</v>
      </c>
      <c r="B55" s="322"/>
      <c r="C55" s="46"/>
      <c r="E55" s="323"/>
      <c r="F55" s="323"/>
      <c r="G55" s="323"/>
      <c r="H55" s="323"/>
      <c r="I55" s="323"/>
    </row>
    <row r="56" spans="1:9" x14ac:dyDescent="0.3">
      <c r="B56" s="75"/>
      <c r="C56" s="43"/>
      <c r="D56" s="42"/>
      <c r="E56" s="320" t="s">
        <v>85</v>
      </c>
      <c r="F56" s="320"/>
      <c r="G56" s="320"/>
      <c r="H56" s="320"/>
      <c r="I56" s="320"/>
    </row>
    <row r="57" spans="1:9" x14ac:dyDescent="0.3">
      <c r="B57" s="66"/>
      <c r="C57" s="43"/>
    </row>
    <row r="58" spans="1:9" x14ac:dyDescent="0.3">
      <c r="B58" s="66"/>
      <c r="C58" s="43"/>
    </row>
    <row r="59" spans="1:9" x14ac:dyDescent="0.3">
      <c r="B59" s="66"/>
    </row>
    <row r="60" spans="1:9" x14ac:dyDescent="0.3">
      <c r="B60" s="66"/>
    </row>
    <row r="61" spans="1:9" x14ac:dyDescent="0.3">
      <c r="A61" s="139"/>
      <c r="B61" s="136"/>
      <c r="C61" s="136"/>
      <c r="D61" s="136"/>
      <c r="E61" s="136"/>
      <c r="F61" s="136"/>
      <c r="G61" s="136"/>
      <c r="H61" s="136"/>
      <c r="I61" s="136"/>
    </row>
    <row r="62" spans="1:9" x14ac:dyDescent="0.3">
      <c r="A62" s="139"/>
      <c r="B62" s="136"/>
      <c r="C62" s="136"/>
      <c r="D62" s="136"/>
      <c r="E62" s="136"/>
      <c r="F62" s="136"/>
      <c r="G62" s="136"/>
      <c r="H62" s="136"/>
      <c r="I62" s="136"/>
    </row>
    <row r="63" spans="1:9" x14ac:dyDescent="0.3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 x14ac:dyDescent="0.3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x14ac:dyDescent="0.3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x14ac:dyDescent="0.3">
      <c r="A66" s="140"/>
      <c r="B66" s="140"/>
      <c r="C66" s="140"/>
      <c r="D66" s="140"/>
      <c r="E66" s="140"/>
      <c r="F66" s="140"/>
      <c r="G66" s="140"/>
      <c r="H66" s="140"/>
      <c r="I66" s="140"/>
    </row>
  </sheetData>
  <sheetProtection algorithmName="SHA-512" hashValue="/SG0fNkbcxYIRGvtrmg6TDFCGq/cgd29nFr5f0NeATNTQ5PRqhuGg07avp0IXJXQzmXuiNbryM69GaOLlRDt8g==" saltValue="gtr82LJpIGl9gDfHpCS67g==" spinCount="100000" sheet="1" objects="1" scenarios="1" selectLockedCells="1"/>
  <mergeCells count="17">
    <mergeCell ref="E56:I56"/>
    <mergeCell ref="A51:B51"/>
    <mergeCell ref="A52:B52"/>
    <mergeCell ref="A53:B53"/>
    <mergeCell ref="A55:B55"/>
    <mergeCell ref="E51:I55"/>
    <mergeCell ref="A54:B54"/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workbookViewId="0">
      <selection activeCell="G50" sqref="G50"/>
    </sheetView>
  </sheetViews>
  <sheetFormatPr defaultColWidth="8.88671875" defaultRowHeight="14.4" x14ac:dyDescent="0.3"/>
  <cols>
    <col min="1" max="1" width="18" style="19" customWidth="1"/>
    <col min="2" max="2" width="21.6640625" style="19" customWidth="1"/>
    <col min="3" max="3" width="22.6640625" style="19" customWidth="1"/>
    <col min="4" max="4" width="18.33203125" style="19" customWidth="1"/>
    <col min="5" max="5" width="24.6640625" style="19" customWidth="1"/>
    <col min="6" max="6" width="20.33203125" style="19" customWidth="1"/>
    <col min="7" max="7" width="12" style="19" customWidth="1"/>
    <col min="8" max="8" width="17.33203125" style="19" customWidth="1"/>
    <col min="9" max="9" width="18.109375" style="19" customWidth="1"/>
    <col min="10" max="10" width="15.33203125" style="19" customWidth="1"/>
    <col min="11" max="11" width="14.33203125" style="19" customWidth="1"/>
    <col min="12" max="12" width="12.33203125" style="19" customWidth="1"/>
    <col min="13" max="13" width="34.44140625" style="19" customWidth="1"/>
    <col min="14" max="16384" width="8.88671875" style="19"/>
  </cols>
  <sheetData>
    <row r="1" spans="1:13" ht="18.600000000000001" customHeight="1" x14ac:dyDescent="0.3">
      <c r="A1" s="119" t="str">
        <f>'1. SOUHRNNÉ INFORMACE'!A5</f>
        <v>Příjemce dotace (název)</v>
      </c>
      <c r="B1" s="281" t="str">
        <f>IF('1. SOUHRNNÉ INFORMACE'!B5=0,"",'1. SOUHRNNÉ INFORMACE'!B5)</f>
        <v/>
      </c>
      <c r="C1" s="282"/>
      <c r="D1" s="339"/>
      <c r="I1" s="141"/>
    </row>
    <row r="2" spans="1:13" ht="17.399999999999999" customHeight="1" x14ac:dyDescent="0.3">
      <c r="A2" s="122" t="s">
        <v>38</v>
      </c>
      <c r="B2" s="274" t="str">
        <f>IF('1. SOUHRNNÉ INFORMACE'!B6=0,"",'1. SOUHRNNÉ INFORMACE'!B6)</f>
        <v/>
      </c>
      <c r="C2" s="275"/>
      <c r="D2" s="339"/>
      <c r="H2" s="21" t="s">
        <v>178</v>
      </c>
      <c r="I2" s="21"/>
      <c r="J2" s="21"/>
      <c r="K2" s="21"/>
      <c r="L2" s="21"/>
    </row>
    <row r="3" spans="1:13" ht="16.95" customHeight="1" x14ac:dyDescent="0.3">
      <c r="A3" s="122" t="s">
        <v>58</v>
      </c>
      <c r="B3" s="274" t="str">
        <f>IF('1. SOUHRNNÉ INFORMACE'!B9=0,"",'1. SOUHRNNÉ INFORMACE'!B9)</f>
        <v/>
      </c>
      <c r="C3" s="275"/>
      <c r="D3" s="339"/>
      <c r="H3" s="21" t="s">
        <v>179</v>
      </c>
      <c r="I3" s="21"/>
      <c r="J3" s="21"/>
      <c r="K3" s="21"/>
      <c r="L3" s="21"/>
    </row>
    <row r="4" spans="1:13" ht="16.95" customHeight="1" thickBot="1" x14ac:dyDescent="0.35">
      <c r="A4" s="124" t="s">
        <v>59</v>
      </c>
      <c r="B4" s="274" t="str">
        <f>IF('1. SOUHRNNÉ INFORMACE'!B10=0,"",'1. SOUHRNNÉ INFORMACE'!B10)</f>
        <v/>
      </c>
      <c r="C4" s="275"/>
      <c r="D4" s="340"/>
      <c r="H4" s="123"/>
      <c r="I4" s="123"/>
      <c r="J4" s="123"/>
      <c r="K4" s="123"/>
      <c r="L4" s="123"/>
    </row>
    <row r="5" spans="1:13" s="53" customFormat="1" ht="2.4" customHeight="1" thickBot="1" x14ac:dyDescent="0.35">
      <c r="A5" s="125"/>
      <c r="B5" s="51"/>
      <c r="C5" s="51"/>
      <c r="D5" s="52"/>
      <c r="I5" s="128" t="str">
        <f>IF(D44&gt;0,"Vyplňte sloupec Čerpané finanční prostředky v Kč"," ")</f>
        <v xml:space="preserve"> </v>
      </c>
    </row>
    <row r="6" spans="1:13" ht="21.6" customHeight="1" x14ac:dyDescent="0.3">
      <c r="A6" s="337" t="str">
        <f>IF('1. SOUHRNNÉ INFORMACE'!B2=0,"",'1. SOUHRNNÉ INFORMACE'!B2)</f>
        <v>MK2021</v>
      </c>
      <c r="B6" s="338"/>
      <c r="C6" s="55">
        <f>'1. SOUHRNNÉ INFORMACE'!B11-'1. SOUHRNNÉ INFORMACE'!B12</f>
        <v>0</v>
      </c>
      <c r="D6" s="56"/>
      <c r="E6" s="142"/>
      <c r="I6" s="128"/>
    </row>
    <row r="7" spans="1:13" x14ac:dyDescent="0.3">
      <c r="A7" s="283" t="s">
        <v>88</v>
      </c>
      <c r="B7" s="284" t="s">
        <v>60</v>
      </c>
      <c r="C7" s="284"/>
      <c r="D7" s="57">
        <f>'2. POUŽITÍ DOTACE'!D7</f>
        <v>0</v>
      </c>
      <c r="E7" s="143"/>
    </row>
    <row r="8" spans="1:13" ht="15.6" customHeight="1" x14ac:dyDescent="0.3">
      <c r="A8" s="330" t="s">
        <v>87</v>
      </c>
      <c r="B8" s="257"/>
      <c r="C8" s="258"/>
      <c r="D8" s="5">
        <v>0</v>
      </c>
      <c r="E8" s="144" t="s">
        <v>183</v>
      </c>
      <c r="F8" s="252" t="s">
        <v>82</v>
      </c>
    </row>
    <row r="9" spans="1:13" x14ac:dyDescent="0.3">
      <c r="A9" s="331" t="s">
        <v>205</v>
      </c>
      <c r="B9" s="332"/>
      <c r="C9" s="333"/>
      <c r="D9" s="5">
        <v>0</v>
      </c>
      <c r="E9" s="144" t="s">
        <v>183</v>
      </c>
      <c r="F9" s="252"/>
    </row>
    <row r="10" spans="1:13" x14ac:dyDescent="0.3">
      <c r="A10" s="331" t="s">
        <v>206</v>
      </c>
      <c r="B10" s="332"/>
      <c r="C10" s="333"/>
      <c r="D10" s="5">
        <v>0</v>
      </c>
      <c r="E10" s="144" t="s">
        <v>183</v>
      </c>
      <c r="F10" s="252"/>
      <c r="H10" s="145"/>
      <c r="J10" s="145"/>
      <c r="K10" s="22" t="s">
        <v>207</v>
      </c>
      <c r="L10" s="138"/>
      <c r="M10" s="138"/>
    </row>
    <row r="11" spans="1:13" x14ac:dyDescent="0.3">
      <c r="A11" s="146" t="s">
        <v>65</v>
      </c>
      <c r="B11" s="147"/>
      <c r="C11" s="148"/>
      <c r="D11" s="5">
        <v>0</v>
      </c>
      <c r="E11" s="144" t="s">
        <v>183</v>
      </c>
      <c r="J11" s="335" t="s">
        <v>203</v>
      </c>
    </row>
    <row r="12" spans="1:13" ht="57.6" customHeight="1" x14ac:dyDescent="0.3">
      <c r="A12" s="334" t="s">
        <v>180</v>
      </c>
      <c r="B12" s="334"/>
      <c r="C12" s="334"/>
      <c r="D12" s="149">
        <f>SUM(D8:D11)</f>
        <v>0</v>
      </c>
      <c r="E12" s="150" t="s">
        <v>211</v>
      </c>
      <c r="F12" s="151" t="s">
        <v>210</v>
      </c>
      <c r="G12" s="152" t="s">
        <v>212</v>
      </c>
      <c r="H12" s="153" t="s">
        <v>202</v>
      </c>
      <c r="J12" s="336"/>
      <c r="K12" s="153" t="s">
        <v>204</v>
      </c>
      <c r="L12" s="153" t="s">
        <v>208</v>
      </c>
    </row>
    <row r="13" spans="1:13" ht="75" customHeight="1" x14ac:dyDescent="0.3">
      <c r="A13" s="154" t="s">
        <v>97</v>
      </c>
      <c r="B13" s="154" t="s">
        <v>98</v>
      </c>
      <c r="C13" s="154" t="s">
        <v>175</v>
      </c>
      <c r="D13" s="155" t="s">
        <v>181</v>
      </c>
      <c r="E13" s="155" t="s">
        <v>225</v>
      </c>
      <c r="F13" s="154" t="s">
        <v>174</v>
      </c>
      <c r="G13" s="156" t="s">
        <v>99</v>
      </c>
      <c r="H13" s="157" t="s">
        <v>100</v>
      </c>
      <c r="I13" s="158" t="s">
        <v>209</v>
      </c>
      <c r="J13" s="159" t="s">
        <v>101</v>
      </c>
      <c r="K13" s="156" t="s">
        <v>176</v>
      </c>
      <c r="L13" s="156" t="s">
        <v>226</v>
      </c>
      <c r="M13" s="19" t="s">
        <v>177</v>
      </c>
    </row>
    <row r="14" spans="1:13" x14ac:dyDescent="0.3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19" t="str">
        <f>IF(D14&lt;&gt;"", "Vyplňte, prosím, pouze žluté buňky","")</f>
        <v/>
      </c>
    </row>
    <row r="15" spans="1:13" x14ac:dyDescent="0.3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9" t="str">
        <f>IF(D15&lt;&gt;"", "Vyplňte, prosím, pouze žluté buňky","")</f>
        <v/>
      </c>
    </row>
    <row r="16" spans="1:13" x14ac:dyDescent="0.3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9" t="str">
        <f>IF(D16&lt;&gt;"", "Vyplňte, prosím, pouze žluté buňky","")</f>
        <v/>
      </c>
    </row>
    <row r="17" spans="1:13" x14ac:dyDescent="0.3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9" t="str">
        <f t="shared" ref="M17:M30" si="0">IF(D17&lt;&gt;"", "Vyplňte, prosím, pouze žluté buňky","")</f>
        <v/>
      </c>
    </row>
    <row r="18" spans="1:13" x14ac:dyDescent="0.3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9" t="str">
        <f t="shared" si="0"/>
        <v/>
      </c>
    </row>
    <row r="19" spans="1:13" x14ac:dyDescent="0.3">
      <c r="A19" s="1"/>
      <c r="B19" s="1"/>
      <c r="C19" s="1"/>
      <c r="D19" s="1"/>
      <c r="E19" s="1"/>
      <c r="F19" s="1"/>
      <c r="G19" s="7"/>
      <c r="H19" s="7" t="s">
        <v>177</v>
      </c>
      <c r="I19" s="7"/>
      <c r="J19" s="7"/>
      <c r="K19" s="7"/>
      <c r="L19" s="7"/>
      <c r="M19" s="19" t="str">
        <f t="shared" si="0"/>
        <v/>
      </c>
    </row>
    <row r="20" spans="1:13" x14ac:dyDescent="0.3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9" t="str">
        <f t="shared" si="0"/>
        <v/>
      </c>
    </row>
    <row r="21" spans="1:13" x14ac:dyDescent="0.3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9" t="str">
        <f t="shared" si="0"/>
        <v/>
      </c>
    </row>
    <row r="22" spans="1:13" x14ac:dyDescent="0.3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9" t="str">
        <f>IF(D22&lt;&gt;"", "Vyplňte, prosím, pouze žluté buňky","")</f>
        <v/>
      </c>
    </row>
    <row r="23" spans="1:13" x14ac:dyDescent="0.3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9" t="str">
        <f t="shared" si="0"/>
        <v/>
      </c>
    </row>
    <row r="24" spans="1:13" x14ac:dyDescent="0.3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9" t="str">
        <f t="shared" si="0"/>
        <v/>
      </c>
    </row>
    <row r="25" spans="1:13" x14ac:dyDescent="0.3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9" t="str">
        <f t="shared" si="0"/>
        <v/>
      </c>
    </row>
    <row r="26" spans="1:13" x14ac:dyDescent="0.3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9" t="str">
        <f t="shared" si="0"/>
        <v/>
      </c>
    </row>
    <row r="27" spans="1:13" x14ac:dyDescent="0.3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9" t="str">
        <f t="shared" si="0"/>
        <v/>
      </c>
    </row>
    <row r="28" spans="1:13" x14ac:dyDescent="0.3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9" t="str">
        <f t="shared" si="0"/>
        <v/>
      </c>
    </row>
    <row r="29" spans="1:13" x14ac:dyDescent="0.3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9" t="str">
        <f t="shared" si="0"/>
        <v/>
      </c>
    </row>
    <row r="30" spans="1:13" x14ac:dyDescent="0.3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9" t="str">
        <f t="shared" si="0"/>
        <v/>
      </c>
    </row>
    <row r="31" spans="1:13" x14ac:dyDescent="0.3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9" t="str">
        <f t="shared" ref="M31:M48" si="1">IF(D31&lt;&gt;"", "Vyplňte, prosím, pouze žluté buňky","")</f>
        <v/>
      </c>
    </row>
    <row r="32" spans="1:13" x14ac:dyDescent="0.3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9" t="str">
        <f t="shared" si="1"/>
        <v/>
      </c>
    </row>
    <row r="33" spans="1:13" x14ac:dyDescent="0.3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9" t="str">
        <f t="shared" si="1"/>
        <v/>
      </c>
    </row>
    <row r="34" spans="1:13" x14ac:dyDescent="0.3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9" t="str">
        <f t="shared" si="1"/>
        <v/>
      </c>
    </row>
    <row r="35" spans="1:13" x14ac:dyDescent="0.3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9" t="str">
        <f t="shared" si="1"/>
        <v/>
      </c>
    </row>
    <row r="36" spans="1:13" x14ac:dyDescent="0.3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9" t="str">
        <f t="shared" si="1"/>
        <v/>
      </c>
    </row>
    <row r="37" spans="1:13" x14ac:dyDescent="0.3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9" t="str">
        <f t="shared" si="1"/>
        <v/>
      </c>
    </row>
    <row r="38" spans="1:13" x14ac:dyDescent="0.3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9" t="str">
        <f t="shared" si="1"/>
        <v/>
      </c>
    </row>
    <row r="39" spans="1:13" x14ac:dyDescent="0.3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9" t="str">
        <f t="shared" si="1"/>
        <v/>
      </c>
    </row>
    <row r="40" spans="1:13" x14ac:dyDescent="0.3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9" t="s">
        <v>177</v>
      </c>
    </row>
    <row r="41" spans="1:13" x14ac:dyDescent="0.3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3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3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3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9" t="str">
        <f t="shared" si="1"/>
        <v/>
      </c>
    </row>
    <row r="45" spans="1:13" x14ac:dyDescent="0.3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9" t="str">
        <f t="shared" si="1"/>
        <v/>
      </c>
    </row>
    <row r="46" spans="1:13" x14ac:dyDescent="0.3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9" t="str">
        <f t="shared" si="1"/>
        <v/>
      </c>
    </row>
    <row r="47" spans="1:13" x14ac:dyDescent="0.3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9" t="str">
        <f t="shared" si="1"/>
        <v/>
      </c>
    </row>
    <row r="48" spans="1:13" x14ac:dyDescent="0.3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9" t="str">
        <f t="shared" si="1"/>
        <v/>
      </c>
    </row>
    <row r="49" spans="1:12" x14ac:dyDescent="0.3">
      <c r="A49" s="160"/>
      <c r="B49" s="160"/>
      <c r="C49" s="160"/>
      <c r="D49" s="161"/>
      <c r="E49" s="67"/>
    </row>
    <row r="50" spans="1:12" ht="27.6" customHeight="1" x14ac:dyDescent="0.3">
      <c r="A50" s="264" t="s">
        <v>64</v>
      </c>
      <c r="B50" s="264"/>
      <c r="C50" s="264"/>
      <c r="D50" s="264"/>
      <c r="E50" s="264"/>
      <c r="G50" s="17" t="s">
        <v>30</v>
      </c>
      <c r="H50" s="9"/>
      <c r="I50" s="9"/>
    </row>
    <row r="51" spans="1:12" x14ac:dyDescent="0.3">
      <c r="A51" s="265" t="s">
        <v>29</v>
      </c>
      <c r="B51" s="265"/>
      <c r="C51" s="265"/>
      <c r="D51" s="265"/>
      <c r="E51" s="265"/>
      <c r="G51" s="73"/>
    </row>
    <row r="52" spans="1:12" x14ac:dyDescent="0.3">
      <c r="B52" s="73"/>
      <c r="E52" s="74"/>
      <c r="F52" s="74"/>
      <c r="G52" s="73"/>
      <c r="K52" s="324"/>
      <c r="L52" s="325"/>
    </row>
    <row r="53" spans="1:12" x14ac:dyDescent="0.3">
      <c r="B53" s="73"/>
      <c r="G53" s="261" t="s">
        <v>53</v>
      </c>
      <c r="H53" s="261"/>
      <c r="I53" s="45" t="s">
        <v>54</v>
      </c>
      <c r="K53" s="326"/>
      <c r="L53" s="327"/>
    </row>
    <row r="54" spans="1:12" x14ac:dyDescent="0.3">
      <c r="G54" s="321">
        <f>'1. SOUHRNNÉ INFORMACE'!A44</f>
        <v>0</v>
      </c>
      <c r="H54" s="322"/>
      <c r="I54" s="46"/>
      <c r="K54" s="328"/>
      <c r="L54" s="329"/>
    </row>
    <row r="55" spans="1:12" x14ac:dyDescent="0.3">
      <c r="G55" s="321">
        <f>'1. SOUHRNNÉ INFORMACE'!A45</f>
        <v>0</v>
      </c>
      <c r="H55" s="322"/>
      <c r="I55" s="46"/>
      <c r="K55" s="162" t="s">
        <v>85</v>
      </c>
    </row>
    <row r="56" spans="1:12" x14ac:dyDescent="0.3">
      <c r="G56" s="321">
        <f>'1. SOUHRNNÉ INFORMACE'!A46</f>
        <v>0</v>
      </c>
      <c r="H56" s="322"/>
      <c r="I56" s="46"/>
      <c r="K56" s="162"/>
    </row>
    <row r="57" spans="1:12" x14ac:dyDescent="0.3">
      <c r="G57" s="321">
        <f>'1. SOUHRNNÉ INFORMACE'!A47</f>
        <v>0</v>
      </c>
      <c r="H57" s="322"/>
      <c r="I57" s="46"/>
    </row>
    <row r="58" spans="1:12" x14ac:dyDescent="0.3">
      <c r="G58" s="75"/>
      <c r="H58" s="43"/>
      <c r="I58" s="42"/>
      <c r="J58" s="67"/>
    </row>
    <row r="59" spans="1:12" x14ac:dyDescent="0.3">
      <c r="G59" s="66"/>
      <c r="H59" s="43"/>
      <c r="J59" s="67"/>
    </row>
    <row r="60" spans="1:12" x14ac:dyDescent="0.3">
      <c r="G60" s="66"/>
      <c r="H60" s="43"/>
      <c r="J60" s="67"/>
    </row>
    <row r="61" spans="1:12" x14ac:dyDescent="0.3">
      <c r="G61" s="66"/>
      <c r="J61" s="67"/>
    </row>
    <row r="62" spans="1:12" x14ac:dyDescent="0.3">
      <c r="G62" s="66"/>
      <c r="H62" s="66"/>
      <c r="J62" s="67"/>
    </row>
    <row r="67" spans="2:5" x14ac:dyDescent="0.3">
      <c r="B67" s="66"/>
      <c r="C67" s="66"/>
      <c r="D67" s="66"/>
      <c r="E67" s="67"/>
    </row>
    <row r="68" spans="2:5" x14ac:dyDescent="0.3">
      <c r="B68" s="66"/>
      <c r="C68" s="66"/>
      <c r="D68" s="66"/>
      <c r="E68" s="67"/>
    </row>
    <row r="69" spans="2:5" x14ac:dyDescent="0.3">
      <c r="B69" s="66"/>
      <c r="C69" s="66"/>
      <c r="D69" s="66"/>
      <c r="E69" s="67"/>
    </row>
    <row r="70" spans="2:5" x14ac:dyDescent="0.3">
      <c r="B70" s="66"/>
      <c r="C70" s="66"/>
      <c r="D70" s="66"/>
      <c r="E70" s="67"/>
    </row>
    <row r="71" spans="2:5" x14ac:dyDescent="0.3">
      <c r="B71" s="66"/>
      <c r="C71" s="66"/>
      <c r="D71" s="66"/>
      <c r="E71" s="67"/>
    </row>
    <row r="72" spans="2:5" x14ac:dyDescent="0.3">
      <c r="B72" s="66"/>
      <c r="C72" s="66"/>
      <c r="D72" s="66"/>
      <c r="E72" s="67"/>
    </row>
    <row r="73" spans="2:5" x14ac:dyDescent="0.3">
      <c r="B73" s="66"/>
      <c r="C73" s="66"/>
      <c r="D73" s="66"/>
      <c r="E73" s="67"/>
    </row>
    <row r="74" spans="2:5" x14ac:dyDescent="0.3">
      <c r="B74" s="66"/>
      <c r="C74" s="66"/>
      <c r="D74" s="66"/>
      <c r="E74" s="67"/>
    </row>
    <row r="75" spans="2:5" x14ac:dyDescent="0.3">
      <c r="B75" s="66"/>
      <c r="C75" s="66"/>
      <c r="D75" s="66"/>
      <c r="E75" s="67"/>
    </row>
    <row r="76" spans="2:5" x14ac:dyDescent="0.3">
      <c r="B76" s="66"/>
      <c r="C76" s="66"/>
      <c r="D76" s="66"/>
      <c r="E76" s="67"/>
    </row>
    <row r="77" spans="2:5" x14ac:dyDescent="0.3">
      <c r="B77" s="66"/>
      <c r="C77" s="66"/>
      <c r="D77" s="66"/>
      <c r="E77" s="67"/>
    </row>
    <row r="78" spans="2:5" x14ac:dyDescent="0.3">
      <c r="B78" s="66"/>
      <c r="C78" s="66"/>
      <c r="D78" s="66"/>
      <c r="E78" s="67"/>
    </row>
    <row r="79" spans="2:5" x14ac:dyDescent="0.3">
      <c r="B79" s="66"/>
      <c r="C79" s="66"/>
      <c r="D79" s="66"/>
      <c r="E79" s="67"/>
    </row>
    <row r="80" spans="2:5" x14ac:dyDescent="0.3">
      <c r="B80" s="66"/>
      <c r="C80" s="66"/>
      <c r="D80" s="66"/>
      <c r="E80" s="67"/>
    </row>
    <row r="81" spans="2:5" x14ac:dyDescent="0.3">
      <c r="B81" s="66"/>
      <c r="C81" s="66"/>
      <c r="D81" s="66"/>
      <c r="E81" s="67"/>
    </row>
    <row r="82" spans="2:5" x14ac:dyDescent="0.3">
      <c r="B82" s="66"/>
      <c r="C82" s="66"/>
      <c r="D82" s="66"/>
      <c r="E82" s="67"/>
    </row>
    <row r="83" spans="2:5" x14ac:dyDescent="0.3">
      <c r="B83" s="66"/>
      <c r="C83" s="66"/>
      <c r="D83" s="66"/>
      <c r="E83" s="67"/>
    </row>
    <row r="84" spans="2:5" x14ac:dyDescent="0.3">
      <c r="B84" s="66"/>
      <c r="C84" s="66"/>
      <c r="D84" s="66"/>
      <c r="E84" s="67"/>
    </row>
    <row r="85" spans="2:5" x14ac:dyDescent="0.3">
      <c r="B85" s="66"/>
      <c r="C85" s="66"/>
      <c r="D85" s="66"/>
      <c r="E85" s="67"/>
    </row>
    <row r="86" spans="2:5" x14ac:dyDescent="0.3">
      <c r="B86" s="66"/>
      <c r="C86" s="66"/>
      <c r="D86" s="66"/>
      <c r="E86" s="67"/>
    </row>
    <row r="87" spans="2:5" x14ac:dyDescent="0.3">
      <c r="B87" s="66"/>
      <c r="C87" s="66"/>
      <c r="D87" s="66"/>
      <c r="E87" s="67"/>
    </row>
    <row r="88" spans="2:5" x14ac:dyDescent="0.3">
      <c r="B88" s="66"/>
      <c r="C88" s="66"/>
      <c r="D88" s="66"/>
      <c r="E88" s="67"/>
    </row>
    <row r="89" spans="2:5" x14ac:dyDescent="0.3">
      <c r="B89" s="66"/>
      <c r="C89" s="66"/>
      <c r="D89" s="66"/>
      <c r="E89" s="67"/>
    </row>
    <row r="90" spans="2:5" x14ac:dyDescent="0.3">
      <c r="B90" s="66"/>
      <c r="C90" s="66"/>
      <c r="D90" s="66"/>
      <c r="E90" s="67"/>
    </row>
    <row r="91" spans="2:5" x14ac:dyDescent="0.3">
      <c r="B91" s="66"/>
      <c r="C91" s="66"/>
      <c r="D91" s="66"/>
      <c r="E91" s="67"/>
    </row>
    <row r="92" spans="2:5" x14ac:dyDescent="0.3">
      <c r="B92" s="66"/>
      <c r="C92" s="66"/>
      <c r="D92" s="66"/>
      <c r="E92" s="67"/>
    </row>
    <row r="93" spans="2:5" x14ac:dyDescent="0.3">
      <c r="B93" s="66"/>
      <c r="C93" s="66"/>
      <c r="D93" s="66"/>
      <c r="E93" s="67"/>
    </row>
    <row r="94" spans="2:5" x14ac:dyDescent="0.3">
      <c r="B94" s="66"/>
      <c r="C94" s="66"/>
      <c r="D94" s="66"/>
      <c r="E94" s="67"/>
    </row>
    <row r="95" spans="2:5" x14ac:dyDescent="0.3">
      <c r="B95" s="66"/>
      <c r="C95" s="66"/>
      <c r="D95" s="66"/>
      <c r="E95" s="67"/>
    </row>
    <row r="96" spans="2:5" x14ac:dyDescent="0.3">
      <c r="B96" s="66"/>
      <c r="C96" s="66"/>
      <c r="D96" s="66"/>
      <c r="E96" s="67"/>
    </row>
    <row r="97" spans="2:5" x14ac:dyDescent="0.3">
      <c r="B97" s="66"/>
      <c r="C97" s="66"/>
      <c r="D97" s="66"/>
      <c r="E97" s="67"/>
    </row>
    <row r="98" spans="2:5" x14ac:dyDescent="0.3">
      <c r="B98" s="66"/>
      <c r="C98" s="66"/>
      <c r="D98" s="66"/>
      <c r="E98" s="67"/>
    </row>
    <row r="99" spans="2:5" x14ac:dyDescent="0.3">
      <c r="B99" s="66"/>
      <c r="C99" s="66"/>
      <c r="D99" s="66"/>
      <c r="E99" s="67"/>
    </row>
    <row r="100" spans="2:5" x14ac:dyDescent="0.3">
      <c r="B100" s="66"/>
      <c r="C100" s="66"/>
      <c r="D100" s="66"/>
      <c r="E100" s="67"/>
    </row>
    <row r="101" spans="2:5" x14ac:dyDescent="0.3">
      <c r="B101" s="66"/>
      <c r="C101" s="66"/>
      <c r="D101" s="66"/>
      <c r="E101" s="67"/>
    </row>
    <row r="102" spans="2:5" x14ac:dyDescent="0.3">
      <c r="B102" s="66"/>
      <c r="C102" s="66"/>
      <c r="D102" s="66"/>
      <c r="E102" s="67"/>
    </row>
    <row r="103" spans="2:5" x14ac:dyDescent="0.3">
      <c r="B103" s="66"/>
      <c r="C103" s="66"/>
      <c r="D103" s="66"/>
      <c r="E103" s="67"/>
    </row>
    <row r="104" spans="2:5" x14ac:dyDescent="0.3">
      <c r="B104" s="66"/>
      <c r="C104" s="66"/>
      <c r="D104" s="66"/>
      <c r="E104" s="67"/>
    </row>
    <row r="105" spans="2:5" x14ac:dyDescent="0.3">
      <c r="B105" s="66"/>
      <c r="C105" s="66"/>
      <c r="D105" s="66"/>
      <c r="E105" s="67"/>
    </row>
    <row r="106" spans="2:5" x14ac:dyDescent="0.3">
      <c r="B106" s="66"/>
      <c r="C106" s="66"/>
      <c r="D106" s="66"/>
      <c r="E106" s="67"/>
    </row>
    <row r="107" spans="2:5" x14ac:dyDescent="0.3">
      <c r="B107" s="66"/>
      <c r="C107" s="66"/>
      <c r="D107" s="66"/>
      <c r="E107" s="67"/>
    </row>
    <row r="108" spans="2:5" x14ac:dyDescent="0.3">
      <c r="B108" s="66"/>
      <c r="C108" s="66"/>
      <c r="D108" s="66"/>
      <c r="E108" s="67"/>
    </row>
    <row r="109" spans="2:5" x14ac:dyDescent="0.3">
      <c r="B109" s="66"/>
      <c r="C109" s="66"/>
      <c r="D109" s="66"/>
      <c r="E109" s="67"/>
    </row>
  </sheetData>
  <sheetProtection algorithmName="SHA-512" hashValue="pHPl9g8DX69KHJEMAef8N/7qmZKTE2UqEEleDajTryczvqZxFE58zT8ucDa2utZWp/XtfNWYqJP3RCdmGTIVhQ==" saltValue="x3LCc+a/3yhtOSi4OP8kQA==" spinCount="100000" sheet="1" objects="1" scenarios="1" selectLockedCells="1"/>
  <mergeCells count="21">
    <mergeCell ref="A6:B6"/>
    <mergeCell ref="A7:C7"/>
    <mergeCell ref="B1:C1"/>
    <mergeCell ref="D1:D4"/>
    <mergeCell ref="B2:C2"/>
    <mergeCell ref="B3:C3"/>
    <mergeCell ref="B4:C4"/>
    <mergeCell ref="G55:H55"/>
    <mergeCell ref="G57:H57"/>
    <mergeCell ref="A50:E50"/>
    <mergeCell ref="A51:E51"/>
    <mergeCell ref="G53:H53"/>
    <mergeCell ref="G56:H56"/>
    <mergeCell ref="K52:L54"/>
    <mergeCell ref="A8:C8"/>
    <mergeCell ref="A9:C9"/>
    <mergeCell ref="A10:C10"/>
    <mergeCell ref="F8:F10"/>
    <mergeCell ref="G54:H54"/>
    <mergeCell ref="A12:C12"/>
    <mergeCell ref="J11:J12"/>
  </mergeCells>
  <conditionalFormatting sqref="D8">
    <cfRule type="cellIs" dxfId="58" priority="53" operator="equal">
      <formula>0</formula>
    </cfRule>
  </conditionalFormatting>
  <conditionalFormatting sqref="D11">
    <cfRule type="cellIs" dxfId="57" priority="34" operator="equal">
      <formula>0</formula>
    </cfRule>
  </conditionalFormatting>
  <conditionalFormatting sqref="D9:D10">
    <cfRule type="cellIs" dxfId="56" priority="35" operator="equal">
      <formula>0</formula>
    </cfRule>
  </conditionalFormatting>
  <conditionalFormatting sqref="G14">
    <cfRule type="expression" dxfId="55" priority="31">
      <formula>$D14&lt;&gt;""</formula>
    </cfRule>
  </conditionalFormatting>
  <conditionalFormatting sqref="H14">
    <cfRule type="expression" dxfId="54" priority="25">
      <formula>OR($D14="PP - doba určitá", $D14="PP - doba neurčitá")</formula>
    </cfRule>
  </conditionalFormatting>
  <conditionalFormatting sqref="I14">
    <cfRule type="expression" dxfId="53" priority="29">
      <formula>$D14&lt;&gt;""</formula>
    </cfRule>
  </conditionalFormatting>
  <conditionalFormatting sqref="K14">
    <cfRule type="expression" dxfId="52" priority="27">
      <formula>$D14&lt;&gt;""</formula>
    </cfRule>
  </conditionalFormatting>
  <conditionalFormatting sqref="L14">
    <cfRule type="expression" dxfId="51" priority="26">
      <formula>$D14&lt;&gt;""</formula>
    </cfRule>
  </conditionalFormatting>
  <conditionalFormatting sqref="J14">
    <cfRule type="expression" dxfId="50" priority="21">
      <formula>OR($D14="DPP", $D14="DPČ")</formula>
    </cfRule>
  </conditionalFormatting>
  <conditionalFormatting sqref="G15:G30">
    <cfRule type="expression" dxfId="49" priority="19">
      <formula>$D15&lt;&gt;""</formula>
    </cfRule>
  </conditionalFormatting>
  <conditionalFormatting sqref="H15:H30">
    <cfRule type="expression" dxfId="48" priority="15">
      <formula>OR($D15="PP - doba určitá", $D15="PP - doba neurčitá")</formula>
    </cfRule>
  </conditionalFormatting>
  <conditionalFormatting sqref="I15:I30">
    <cfRule type="expression" dxfId="47" priority="18">
      <formula>$D15&lt;&gt;""</formula>
    </cfRule>
  </conditionalFormatting>
  <conditionalFormatting sqref="K15:K30">
    <cfRule type="expression" dxfId="46" priority="17">
      <formula>$D15&lt;&gt;""</formula>
    </cfRule>
  </conditionalFormatting>
  <conditionalFormatting sqref="L15:L30">
    <cfRule type="expression" dxfId="45" priority="16">
      <formula>$D15&lt;&gt;""</formula>
    </cfRule>
  </conditionalFormatting>
  <conditionalFormatting sqref="J15:J30">
    <cfRule type="expression" dxfId="44" priority="14">
      <formula>OR($D15="DPP", $D15="DPČ")</formula>
    </cfRule>
  </conditionalFormatting>
  <conditionalFormatting sqref="M49:M1048576 M1:M30">
    <cfRule type="containsText" dxfId="43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2">
      <formula>$D31&lt;&gt;""</formula>
    </cfRule>
  </conditionalFormatting>
  <conditionalFormatting sqref="H31:H48">
    <cfRule type="expression" dxfId="41" priority="8">
      <formula>OR($D31="PP - doba určitá", $D31="PP - doba neurčitá")</formula>
    </cfRule>
  </conditionalFormatting>
  <conditionalFormatting sqref="I31:I48">
    <cfRule type="expression" dxfId="40" priority="11">
      <formula>$D31&lt;&gt;""</formula>
    </cfRule>
  </conditionalFormatting>
  <conditionalFormatting sqref="K31:K48">
    <cfRule type="expression" dxfId="39" priority="10">
      <formula>$D31&lt;&gt;""</formula>
    </cfRule>
  </conditionalFormatting>
  <conditionalFormatting sqref="L31:L48">
    <cfRule type="expression" dxfId="38" priority="9">
      <formula>$D31&lt;&gt;""</formula>
    </cfRule>
  </conditionalFormatting>
  <conditionalFormatting sqref="J31:J48">
    <cfRule type="expression" dxfId="37" priority="7">
      <formula>OR($D31="DPP", $D31="DPČ")</formula>
    </cfRule>
  </conditionalFormatting>
  <conditionalFormatting sqref="M31:M48">
    <cfRule type="containsText" dxfId="36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101"/>
  <sheetViews>
    <sheetView workbookViewId="0">
      <selection activeCell="D7" sqref="D7"/>
    </sheetView>
  </sheetViews>
  <sheetFormatPr defaultColWidth="8.88671875" defaultRowHeight="14.4" x14ac:dyDescent="0.3"/>
  <cols>
    <col min="1" max="1" width="18" style="19" customWidth="1"/>
    <col min="2" max="2" width="21.6640625" style="19" customWidth="1"/>
    <col min="3" max="3" width="20.5546875" style="19" customWidth="1"/>
    <col min="4" max="4" width="24" style="19" customWidth="1"/>
    <col min="5" max="5" width="24.6640625" style="19" customWidth="1"/>
    <col min="6" max="6" width="20.33203125" style="19" customWidth="1"/>
    <col min="7" max="7" width="13.77734375" style="19" customWidth="1"/>
    <col min="8" max="8" width="15.77734375" style="19" customWidth="1"/>
    <col min="9" max="9" width="18.109375" style="19" customWidth="1"/>
    <col min="10" max="11" width="13.77734375" style="19" customWidth="1"/>
    <col min="12" max="12" width="15.77734375" style="19" customWidth="1"/>
    <col min="13" max="16384" width="8.88671875" style="19"/>
  </cols>
  <sheetData>
    <row r="1" spans="1:12" ht="18.600000000000001" customHeight="1" x14ac:dyDescent="0.3">
      <c r="A1" s="119" t="str">
        <f>'1. SOUHRNNÉ INFORMACE'!A5</f>
        <v>Příjemce dotace (název)</v>
      </c>
      <c r="B1" s="281" t="str">
        <f>IF('1. SOUHRNNÉ INFORMACE'!B5=0,"",'1. SOUHRNNÉ INFORMACE'!B5)</f>
        <v/>
      </c>
      <c r="C1" s="282"/>
      <c r="D1" s="339"/>
      <c r="H1" s="141"/>
      <c r="I1" s="141"/>
    </row>
    <row r="2" spans="1:12" ht="17.399999999999999" customHeight="1" x14ac:dyDescent="0.3">
      <c r="A2" s="122" t="s">
        <v>38</v>
      </c>
      <c r="B2" s="274" t="str">
        <f>IF('1. SOUHRNNÉ INFORMACE'!B6=0,"",'1. SOUHRNNÉ INFORMACE'!B6)</f>
        <v/>
      </c>
      <c r="C2" s="275"/>
      <c r="D2" s="339"/>
      <c r="H2" s="123"/>
      <c r="I2" s="123"/>
      <c r="J2" s="123"/>
      <c r="K2" s="123"/>
    </row>
    <row r="3" spans="1:12" ht="16.95" customHeight="1" x14ac:dyDescent="0.3">
      <c r="A3" s="122" t="s">
        <v>58</v>
      </c>
      <c r="B3" s="274" t="str">
        <f>IF('1. SOUHRNNÉ INFORMACE'!B9=0,"",'1. SOUHRNNÉ INFORMACE'!B9)</f>
        <v/>
      </c>
      <c r="C3" s="275"/>
      <c r="D3" s="339"/>
      <c r="H3" s="123"/>
      <c r="I3" s="123"/>
      <c r="J3" s="123"/>
      <c r="K3" s="123"/>
    </row>
    <row r="4" spans="1:12" ht="16.95" customHeight="1" thickBot="1" x14ac:dyDescent="0.35">
      <c r="A4" s="124" t="s">
        <v>59</v>
      </c>
      <c r="B4" s="274" t="str">
        <f>IF('1. SOUHRNNÉ INFORMACE'!B10=0,"",'1. SOUHRNNÉ INFORMACE'!B10)</f>
        <v/>
      </c>
      <c r="C4" s="275"/>
      <c r="D4" s="340"/>
      <c r="F4" s="120"/>
      <c r="G4" s="120"/>
      <c r="H4" s="123"/>
      <c r="I4" s="352" t="s">
        <v>228</v>
      </c>
      <c r="J4" s="341" t="s">
        <v>231</v>
      </c>
      <c r="K4" s="123"/>
    </row>
    <row r="5" spans="1:12" s="53" customFormat="1" ht="2.4" customHeight="1" thickBot="1" x14ac:dyDescent="0.35">
      <c r="A5" s="125"/>
      <c r="B5" s="51"/>
      <c r="C5" s="51"/>
      <c r="D5" s="52"/>
      <c r="F5" s="163"/>
      <c r="G5" s="163"/>
      <c r="H5" s="164"/>
      <c r="I5" s="352"/>
      <c r="J5" s="341"/>
      <c r="K5" s="163"/>
    </row>
    <row r="6" spans="1:12" ht="24.6" customHeight="1" x14ac:dyDescent="0.3">
      <c r="A6" s="337" t="str">
        <f>IF('1. SOUHRNNÉ INFORMACE'!B2=0,"",'1. SOUHRNNÉ INFORMACE'!B2)</f>
        <v>MK2021</v>
      </c>
      <c r="B6" s="338"/>
      <c r="C6" s="55">
        <f>'1. SOUHRNNÉ INFORMACE'!B11-'1. SOUHRNNÉ INFORMACE'!B12</f>
        <v>0</v>
      </c>
      <c r="D6" s="56">
        <f>D7</f>
        <v>0</v>
      </c>
      <c r="E6" s="165" t="e">
        <f>D6/C6</f>
        <v>#DIV/0!</v>
      </c>
      <c r="F6" s="151" t="s">
        <v>210</v>
      </c>
      <c r="G6" s="120"/>
      <c r="H6" s="164"/>
      <c r="I6" s="352"/>
      <c r="J6" s="341"/>
      <c r="K6" s="166" t="s">
        <v>232</v>
      </c>
      <c r="L6" s="166" t="s">
        <v>232</v>
      </c>
    </row>
    <row r="7" spans="1:12" ht="15.6" customHeight="1" x14ac:dyDescent="0.3">
      <c r="A7" s="349" t="s">
        <v>188</v>
      </c>
      <c r="B7" s="350"/>
      <c r="C7" s="351"/>
      <c r="D7" s="394"/>
      <c r="E7" s="167" t="str">
        <f>IF(D7=0,"vyplňte částku","")</f>
        <v>vyplňte částku</v>
      </c>
      <c r="F7" s="168"/>
      <c r="I7" s="353"/>
      <c r="J7" s="342"/>
    </row>
    <row r="8" spans="1:12" ht="75" customHeight="1" x14ac:dyDescent="0.3">
      <c r="A8" s="154" t="s">
        <v>97</v>
      </c>
      <c r="B8" s="154" t="s">
        <v>98</v>
      </c>
      <c r="C8" s="155" t="s">
        <v>227</v>
      </c>
      <c r="D8" s="154" t="s">
        <v>38</v>
      </c>
      <c r="E8" s="155" t="s">
        <v>186</v>
      </c>
      <c r="F8" s="155" t="s">
        <v>214</v>
      </c>
      <c r="G8" s="154" t="s">
        <v>174</v>
      </c>
      <c r="H8" s="156" t="s">
        <v>99</v>
      </c>
      <c r="I8" s="158" t="s">
        <v>96</v>
      </c>
      <c r="J8" s="157" t="s">
        <v>229</v>
      </c>
      <c r="K8" s="157" t="s">
        <v>230</v>
      </c>
      <c r="L8" s="156" t="s">
        <v>187</v>
      </c>
    </row>
    <row r="9" spans="1:12" x14ac:dyDescent="0.3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3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3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3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3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3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3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3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3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3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3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3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3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3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3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3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3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3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3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3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3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3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3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3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3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3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3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3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3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3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3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3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3">
      <c r="A41" s="160"/>
      <c r="B41" s="160"/>
      <c r="C41" s="160"/>
      <c r="D41" s="161"/>
      <c r="E41" s="67"/>
    </row>
    <row r="42" spans="1:12" ht="27.6" customHeight="1" x14ac:dyDescent="0.3">
      <c r="A42" s="264" t="s">
        <v>64</v>
      </c>
      <c r="B42" s="264"/>
      <c r="C42" s="264"/>
      <c r="D42" s="264"/>
      <c r="E42" s="264"/>
      <c r="G42" s="17" t="s">
        <v>30</v>
      </c>
      <c r="H42" s="9"/>
      <c r="I42" s="9"/>
    </row>
    <row r="43" spans="1:12" x14ac:dyDescent="0.3">
      <c r="A43" s="265" t="s">
        <v>29</v>
      </c>
      <c r="B43" s="265"/>
      <c r="C43" s="265"/>
      <c r="D43" s="265"/>
      <c r="E43" s="265"/>
      <c r="G43" s="73"/>
    </row>
    <row r="44" spans="1:12" x14ac:dyDescent="0.3">
      <c r="B44" s="73"/>
      <c r="E44" s="74"/>
      <c r="F44" s="74"/>
      <c r="G44" s="73"/>
      <c r="I44" s="346"/>
      <c r="J44" s="169"/>
      <c r="K44" s="169"/>
    </row>
    <row r="45" spans="1:12" x14ac:dyDescent="0.3">
      <c r="B45" s="73"/>
      <c r="E45" s="344" t="s">
        <v>53</v>
      </c>
      <c r="F45" s="345"/>
      <c r="G45" s="45" t="s">
        <v>54</v>
      </c>
      <c r="H45" s="170"/>
      <c r="I45" s="347"/>
      <c r="J45" s="140"/>
      <c r="K45" s="140"/>
    </row>
    <row r="46" spans="1:12" x14ac:dyDescent="0.3">
      <c r="E46" s="343">
        <f>'1. SOUHRNNÉ INFORMACE'!A44</f>
        <v>0</v>
      </c>
      <c r="F46" s="343"/>
      <c r="G46" s="46"/>
      <c r="H46" s="171"/>
      <c r="I46" s="348"/>
      <c r="J46" s="140"/>
      <c r="K46" s="140"/>
    </row>
    <row r="47" spans="1:12" x14ac:dyDescent="0.3">
      <c r="E47" s="343">
        <f>'1. SOUHRNNÉ INFORMACE'!A45</f>
        <v>0</v>
      </c>
      <c r="F47" s="343"/>
      <c r="G47" s="46"/>
      <c r="H47" s="169"/>
      <c r="I47" s="162" t="s">
        <v>85</v>
      </c>
      <c r="J47" s="140"/>
      <c r="K47" s="140"/>
    </row>
    <row r="48" spans="1:12" x14ac:dyDescent="0.3">
      <c r="E48" s="343">
        <f>'1. SOUHRNNÉ INFORMACE'!A46</f>
        <v>0</v>
      </c>
      <c r="F48" s="343"/>
      <c r="G48" s="46"/>
      <c r="H48" s="169"/>
      <c r="I48" s="162"/>
      <c r="J48" s="140"/>
      <c r="K48" s="140"/>
    </row>
    <row r="49" spans="2:9" x14ac:dyDescent="0.3">
      <c r="E49" s="343">
        <f>'1. SOUHRNNÉ INFORMACE'!A47</f>
        <v>0</v>
      </c>
      <c r="F49" s="343"/>
      <c r="G49" s="46"/>
      <c r="H49" s="169"/>
    </row>
    <row r="50" spans="2:9" x14ac:dyDescent="0.3">
      <c r="G50" s="75"/>
      <c r="H50" s="42"/>
      <c r="I50" s="42"/>
    </row>
    <row r="51" spans="2:9" x14ac:dyDescent="0.3">
      <c r="G51" s="66"/>
    </row>
    <row r="52" spans="2:9" x14ac:dyDescent="0.3">
      <c r="G52" s="66"/>
    </row>
    <row r="53" spans="2:9" x14ac:dyDescent="0.3">
      <c r="G53" s="66"/>
    </row>
    <row r="54" spans="2:9" x14ac:dyDescent="0.3">
      <c r="G54" s="66"/>
    </row>
    <row r="59" spans="2:9" x14ac:dyDescent="0.3">
      <c r="B59" s="66"/>
      <c r="C59" s="66"/>
      <c r="D59" s="66"/>
      <c r="E59" s="67"/>
    </row>
    <row r="60" spans="2:9" x14ac:dyDescent="0.3">
      <c r="B60" s="66"/>
      <c r="C60" s="66"/>
      <c r="D60" s="66"/>
      <c r="E60" s="67"/>
    </row>
    <row r="61" spans="2:9" x14ac:dyDescent="0.3">
      <c r="B61" s="66"/>
      <c r="C61" s="66"/>
      <c r="D61" s="66"/>
      <c r="E61" s="67"/>
    </row>
    <row r="62" spans="2:9" x14ac:dyDescent="0.3">
      <c r="B62" s="66"/>
      <c r="C62" s="66"/>
      <c r="D62" s="66"/>
      <c r="E62" s="67"/>
    </row>
    <row r="63" spans="2:9" x14ac:dyDescent="0.3">
      <c r="B63" s="66"/>
      <c r="C63" s="66"/>
      <c r="D63" s="66"/>
      <c r="E63" s="67"/>
    </row>
    <row r="64" spans="2:9" x14ac:dyDescent="0.3">
      <c r="B64" s="66"/>
      <c r="C64" s="66"/>
      <c r="D64" s="66"/>
      <c r="E64" s="67"/>
    </row>
    <row r="65" spans="2:5" x14ac:dyDescent="0.3">
      <c r="B65" s="66"/>
      <c r="C65" s="66"/>
      <c r="D65" s="66"/>
      <c r="E65" s="67"/>
    </row>
    <row r="66" spans="2:5" x14ac:dyDescent="0.3">
      <c r="B66" s="66"/>
      <c r="C66" s="66"/>
      <c r="D66" s="66"/>
      <c r="E66" s="67"/>
    </row>
    <row r="67" spans="2:5" x14ac:dyDescent="0.3">
      <c r="B67" s="66"/>
      <c r="C67" s="66"/>
      <c r="D67" s="66"/>
      <c r="E67" s="67"/>
    </row>
    <row r="68" spans="2:5" x14ac:dyDescent="0.3">
      <c r="B68" s="66"/>
      <c r="C68" s="66"/>
      <c r="D68" s="66"/>
      <c r="E68" s="67"/>
    </row>
    <row r="69" spans="2:5" x14ac:dyDescent="0.3">
      <c r="B69" s="66"/>
      <c r="C69" s="66"/>
      <c r="D69" s="66"/>
      <c r="E69" s="67"/>
    </row>
    <row r="70" spans="2:5" x14ac:dyDescent="0.3">
      <c r="B70" s="66"/>
      <c r="C70" s="66"/>
      <c r="D70" s="66"/>
      <c r="E70" s="67"/>
    </row>
    <row r="71" spans="2:5" x14ac:dyDescent="0.3">
      <c r="B71" s="66"/>
      <c r="C71" s="66"/>
      <c r="D71" s="66"/>
      <c r="E71" s="67"/>
    </row>
    <row r="72" spans="2:5" x14ac:dyDescent="0.3">
      <c r="B72" s="66"/>
      <c r="C72" s="66"/>
      <c r="D72" s="66"/>
      <c r="E72" s="67"/>
    </row>
    <row r="73" spans="2:5" x14ac:dyDescent="0.3">
      <c r="B73" s="66"/>
      <c r="C73" s="66"/>
      <c r="D73" s="66"/>
      <c r="E73" s="67"/>
    </row>
    <row r="74" spans="2:5" x14ac:dyDescent="0.3">
      <c r="B74" s="66"/>
      <c r="C74" s="66"/>
      <c r="D74" s="66"/>
      <c r="E74" s="67"/>
    </row>
    <row r="75" spans="2:5" x14ac:dyDescent="0.3">
      <c r="B75" s="66"/>
      <c r="C75" s="66"/>
      <c r="D75" s="66"/>
      <c r="E75" s="67"/>
    </row>
    <row r="76" spans="2:5" x14ac:dyDescent="0.3">
      <c r="B76" s="66"/>
      <c r="C76" s="66"/>
      <c r="D76" s="66"/>
      <c r="E76" s="67"/>
    </row>
    <row r="77" spans="2:5" x14ac:dyDescent="0.3">
      <c r="B77" s="66"/>
      <c r="C77" s="66"/>
      <c r="D77" s="66"/>
      <c r="E77" s="67"/>
    </row>
    <row r="78" spans="2:5" x14ac:dyDescent="0.3">
      <c r="B78" s="66"/>
      <c r="C78" s="66"/>
      <c r="D78" s="66"/>
      <c r="E78" s="67"/>
    </row>
    <row r="79" spans="2:5" x14ac:dyDescent="0.3">
      <c r="B79" s="66"/>
      <c r="C79" s="66"/>
      <c r="D79" s="66"/>
      <c r="E79" s="67"/>
    </row>
    <row r="80" spans="2:5" x14ac:dyDescent="0.3">
      <c r="B80" s="66"/>
      <c r="C80" s="66"/>
      <c r="D80" s="66"/>
      <c r="E80" s="67"/>
    </row>
    <row r="81" spans="2:5" x14ac:dyDescent="0.3">
      <c r="B81" s="66"/>
      <c r="C81" s="66"/>
      <c r="D81" s="66"/>
      <c r="E81" s="67"/>
    </row>
    <row r="82" spans="2:5" x14ac:dyDescent="0.3">
      <c r="B82" s="66"/>
      <c r="C82" s="66"/>
      <c r="D82" s="66"/>
      <c r="E82" s="67"/>
    </row>
    <row r="83" spans="2:5" x14ac:dyDescent="0.3">
      <c r="B83" s="66"/>
      <c r="C83" s="66"/>
      <c r="D83" s="66"/>
      <c r="E83" s="67"/>
    </row>
    <row r="84" spans="2:5" x14ac:dyDescent="0.3">
      <c r="B84" s="66"/>
      <c r="C84" s="66"/>
      <c r="D84" s="66"/>
      <c r="E84" s="67"/>
    </row>
    <row r="85" spans="2:5" x14ac:dyDescent="0.3">
      <c r="B85" s="66"/>
      <c r="C85" s="66"/>
      <c r="D85" s="66"/>
      <c r="E85" s="67"/>
    </row>
    <row r="86" spans="2:5" x14ac:dyDescent="0.3">
      <c r="B86" s="66"/>
      <c r="C86" s="66"/>
      <c r="D86" s="66"/>
      <c r="E86" s="67"/>
    </row>
    <row r="87" spans="2:5" x14ac:dyDescent="0.3">
      <c r="B87" s="66"/>
      <c r="C87" s="66"/>
      <c r="D87" s="66"/>
      <c r="E87" s="67"/>
    </row>
    <row r="88" spans="2:5" x14ac:dyDescent="0.3">
      <c r="B88" s="66"/>
      <c r="C88" s="66"/>
      <c r="D88" s="66"/>
      <c r="E88" s="67"/>
    </row>
    <row r="89" spans="2:5" x14ac:dyDescent="0.3">
      <c r="B89" s="66"/>
      <c r="C89" s="66"/>
      <c r="D89" s="66"/>
      <c r="E89" s="67"/>
    </row>
    <row r="90" spans="2:5" x14ac:dyDescent="0.3">
      <c r="B90" s="66"/>
      <c r="C90" s="66"/>
      <c r="D90" s="66"/>
      <c r="E90" s="67"/>
    </row>
    <row r="91" spans="2:5" x14ac:dyDescent="0.3">
      <c r="B91" s="66"/>
      <c r="C91" s="66"/>
      <c r="D91" s="66"/>
      <c r="E91" s="67"/>
    </row>
    <row r="92" spans="2:5" x14ac:dyDescent="0.3">
      <c r="B92" s="66"/>
      <c r="C92" s="66"/>
      <c r="D92" s="66"/>
      <c r="E92" s="67"/>
    </row>
    <row r="93" spans="2:5" x14ac:dyDescent="0.3">
      <c r="B93" s="66"/>
      <c r="C93" s="66"/>
      <c r="D93" s="66"/>
      <c r="E93" s="67"/>
    </row>
    <row r="94" spans="2:5" x14ac:dyDescent="0.3">
      <c r="B94" s="66"/>
      <c r="C94" s="66"/>
      <c r="D94" s="66"/>
      <c r="E94" s="67"/>
    </row>
    <row r="95" spans="2:5" x14ac:dyDescent="0.3">
      <c r="B95" s="66"/>
      <c r="C95" s="66"/>
      <c r="D95" s="66"/>
      <c r="E95" s="67"/>
    </row>
    <row r="96" spans="2:5" x14ac:dyDescent="0.3">
      <c r="B96" s="66"/>
      <c r="C96" s="66"/>
      <c r="D96" s="66"/>
      <c r="E96" s="67"/>
    </row>
    <row r="97" spans="2:5" x14ac:dyDescent="0.3">
      <c r="B97" s="66"/>
      <c r="C97" s="66"/>
      <c r="D97" s="66"/>
      <c r="E97" s="67"/>
    </row>
    <row r="98" spans="2:5" x14ac:dyDescent="0.3">
      <c r="B98" s="66"/>
      <c r="C98" s="66"/>
      <c r="D98" s="66"/>
      <c r="E98" s="67"/>
    </row>
    <row r="99" spans="2:5" x14ac:dyDescent="0.3">
      <c r="B99" s="66"/>
      <c r="C99" s="66"/>
      <c r="D99" s="66"/>
      <c r="E99" s="67"/>
    </row>
    <row r="100" spans="2:5" x14ac:dyDescent="0.3">
      <c r="B100" s="66"/>
      <c r="C100" s="66"/>
      <c r="D100" s="66"/>
      <c r="E100" s="67"/>
    </row>
    <row r="101" spans="2:5" x14ac:dyDescent="0.3">
      <c r="B101" s="66"/>
      <c r="C101" s="66"/>
      <c r="D101" s="66"/>
      <c r="E101" s="67"/>
    </row>
  </sheetData>
  <sheetProtection algorithmName="SHA-512" hashValue="/jgCOb51fyNdZ49VoM/KBV4N3oDYkvoWwoiP+ud/B9Qnr62lJfIrRXqiXhv3zZakvQPf1rJQw6U+FV85YJtIkQ==" saltValue="WAbWATHjzVD1r0dHvdOaVg==" spinCount="100000" sheet="1" objects="1" scenarios="1" selectLockedCells="1"/>
  <mergeCells count="17">
    <mergeCell ref="B1:C1"/>
    <mergeCell ref="D1:D4"/>
    <mergeCell ref="B2:C2"/>
    <mergeCell ref="B3:C3"/>
    <mergeCell ref="B4:C4"/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</mergeCells>
  <conditionalFormatting sqref="D7 A9:G40">
    <cfRule type="cellIs" dxfId="32" priority="26" operator="equal">
      <formula>0</formula>
    </cfRule>
  </conditionalFormatting>
  <conditionalFormatting sqref="H9">
    <cfRule type="expression" dxfId="31" priority="23">
      <formula>$E9&lt;&gt;""</formula>
    </cfRule>
  </conditionalFormatting>
  <conditionalFormatting sqref="I9:K9">
    <cfRule type="expression" dxfId="30" priority="22">
      <formula>$E9&lt;&gt;""</formula>
    </cfRule>
  </conditionalFormatting>
  <conditionalFormatting sqref="L9">
    <cfRule type="expression" dxfId="29" priority="21">
      <formula>$E9&lt;&gt;""</formula>
    </cfRule>
  </conditionalFormatting>
  <conditionalFormatting sqref="H10:H25">
    <cfRule type="expression" dxfId="28" priority="17">
      <formula>$E10&lt;&gt;""</formula>
    </cfRule>
  </conditionalFormatting>
  <conditionalFormatting sqref="I10:K25">
    <cfRule type="expression" dxfId="27" priority="16">
      <formula>$E10&lt;&gt;""</formula>
    </cfRule>
  </conditionalFormatting>
  <conditionalFormatting sqref="L10:L25">
    <cfRule type="expression" dxfId="26" priority="15">
      <formula>$E10&lt;&gt;""</formula>
    </cfRule>
  </conditionalFormatting>
  <conditionalFormatting sqref="H26:H40">
    <cfRule type="expression" dxfId="25" priority="10">
      <formula>$E26&lt;&gt;""</formula>
    </cfRule>
  </conditionalFormatting>
  <conditionalFormatting sqref="I26:K40">
    <cfRule type="expression" dxfId="24" priority="9">
      <formula>$E26&lt;&gt;""</formula>
    </cfRule>
  </conditionalFormatting>
  <conditionalFormatting sqref="L26:L40">
    <cfRule type="expression" dxfId="23" priority="8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zoomScaleNormal="100" workbookViewId="0">
      <selection activeCell="D12" sqref="D12"/>
    </sheetView>
  </sheetViews>
  <sheetFormatPr defaultColWidth="9.109375" defaultRowHeight="13.8" x14ac:dyDescent="0.3"/>
  <cols>
    <col min="1" max="1" width="6.6640625" style="232" customWidth="1"/>
    <col min="2" max="2" width="16.109375" style="232" customWidth="1"/>
    <col min="3" max="3" width="30.5546875" style="179" customWidth="1"/>
    <col min="4" max="4" width="19.5546875" style="179" customWidth="1"/>
    <col min="5" max="6" width="18.6640625" style="179" customWidth="1"/>
    <col min="7" max="7" width="9.6640625" style="179" bestFit="1" customWidth="1"/>
    <col min="8" max="13" width="9.109375" style="179"/>
    <col min="14" max="14" width="3.44140625" style="180" customWidth="1"/>
    <col min="15" max="15" width="23.44140625" style="179" customWidth="1"/>
    <col min="16" max="16" width="8.33203125" style="179" customWidth="1"/>
    <col min="17" max="16384" width="9.109375" style="179"/>
  </cols>
  <sheetData>
    <row r="1" spans="1:17" s="19" customFormat="1" ht="18.600000000000001" customHeight="1" x14ac:dyDescent="0.3">
      <c r="A1" s="369" t="s">
        <v>86</v>
      </c>
      <c r="B1" s="273"/>
      <c r="C1" s="370">
        <f>'1. SOUHRNNÉ INFORMACE'!B5</f>
        <v>0</v>
      </c>
      <c r="D1" s="371"/>
      <c r="E1" s="359" t="str">
        <f>'1. SOUHRNNÉ INFORMACE'!B2</f>
        <v>MK2021</v>
      </c>
      <c r="F1" s="360"/>
      <c r="N1" s="172"/>
    </row>
    <row r="2" spans="1:17" s="19" customFormat="1" ht="15.6" customHeight="1" x14ac:dyDescent="0.3">
      <c r="A2" s="372" t="s">
        <v>38</v>
      </c>
      <c r="B2" s="277" t="s">
        <v>38</v>
      </c>
      <c r="C2" s="373">
        <f>'1. SOUHRNNÉ INFORMACE'!B6</f>
        <v>0</v>
      </c>
      <c r="D2" s="374"/>
      <c r="E2" s="361"/>
      <c r="F2" s="362"/>
      <c r="I2" s="173" t="s">
        <v>222</v>
      </c>
      <c r="J2" s="138"/>
      <c r="K2" s="138"/>
      <c r="N2" s="172"/>
    </row>
    <row r="3" spans="1:17" s="19" customFormat="1" ht="18.600000000000001" customHeight="1" x14ac:dyDescent="0.85">
      <c r="A3" s="372" t="s">
        <v>58</v>
      </c>
      <c r="B3" s="277" t="s">
        <v>58</v>
      </c>
      <c r="C3" s="385">
        <f>'1. SOUHRNNÉ INFORMACE'!B9</f>
        <v>0</v>
      </c>
      <c r="D3" s="386"/>
      <c r="E3" s="174"/>
      <c r="F3" s="73"/>
      <c r="J3" s="120"/>
      <c r="K3" s="120"/>
      <c r="L3" s="175"/>
      <c r="M3" s="120"/>
      <c r="N3" s="176"/>
      <c r="O3" s="120"/>
    </row>
    <row r="4" spans="1:17" s="19" customFormat="1" ht="18.600000000000001" customHeight="1" thickBot="1" x14ac:dyDescent="0.35">
      <c r="A4" s="387" t="s">
        <v>59</v>
      </c>
      <c r="B4" s="279" t="s">
        <v>59</v>
      </c>
      <c r="C4" s="385">
        <f>'1. SOUHRNNÉ INFORMACE'!B10</f>
        <v>0</v>
      </c>
      <c r="D4" s="386"/>
      <c r="E4" s="174"/>
      <c r="F4" s="73"/>
      <c r="N4" s="172"/>
    </row>
    <row r="5" spans="1:17" ht="5.4" customHeight="1" thickBot="1" x14ac:dyDescent="0.35">
      <c r="A5" s="177"/>
      <c r="B5" s="177"/>
      <c r="C5" s="178"/>
      <c r="D5" s="178"/>
      <c r="E5" s="178"/>
      <c r="F5" s="178"/>
    </row>
    <row r="6" spans="1:17" x14ac:dyDescent="0.3">
      <c r="A6" s="317" t="str">
        <f>IF('1. SOUHRNNÉ INFORMACE'!B2=0,"",'1. SOUHRNNÉ INFORMACE'!B2)</f>
        <v>MK2021</v>
      </c>
      <c r="B6" s="318"/>
      <c r="C6" s="129">
        <f>'1. SOUHRNNÉ INFORMACE'!B11</f>
        <v>0</v>
      </c>
      <c r="D6" s="181" t="s">
        <v>234</v>
      </c>
      <c r="E6" s="178"/>
      <c r="F6" s="178"/>
      <c r="G6" s="182" t="s">
        <v>199</v>
      </c>
      <c r="O6" s="183" t="s">
        <v>213</v>
      </c>
    </row>
    <row r="7" spans="1:17" ht="19.2" customHeight="1" x14ac:dyDescent="0.3">
      <c r="A7" s="358" t="s">
        <v>200</v>
      </c>
      <c r="B7" s="358"/>
      <c r="C7" s="184">
        <f>ROUND(C6/0.89,2)</f>
        <v>0</v>
      </c>
      <c r="D7" s="185">
        <f>D11-E11</f>
        <v>0</v>
      </c>
      <c r="E7" s="178" t="str">
        <f>IF(('2. POUŽITÍ DOTACE'!E31+'1. SOUHRNNÉ INFORMACE'!B12)='7. Přehled zdrojů'!D7,"OK","CHYBA - prosím zkontrolujte vratku")</f>
        <v>OK</v>
      </c>
      <c r="F7" s="178"/>
      <c r="G7" s="182" t="s">
        <v>201</v>
      </c>
      <c r="O7" s="186" t="e">
        <f>C6/C7</f>
        <v>#DIV/0!</v>
      </c>
    </row>
    <row r="8" spans="1:17" ht="31.2" customHeight="1" x14ac:dyDescent="0.3">
      <c r="A8" s="303" t="s">
        <v>220</v>
      </c>
      <c r="B8" s="303"/>
      <c r="C8" s="303"/>
      <c r="D8" s="303"/>
      <c r="E8" s="303"/>
      <c r="F8" s="303"/>
      <c r="G8" s="21" t="s">
        <v>221</v>
      </c>
      <c r="H8" s="187"/>
      <c r="I8" s="187"/>
      <c r="J8" s="187"/>
      <c r="K8" s="187"/>
      <c r="L8" s="187"/>
      <c r="M8" s="187"/>
      <c r="N8" s="188"/>
      <c r="O8" s="187"/>
    </row>
    <row r="9" spans="1:17" s="190" customFormat="1" ht="9.6" customHeight="1" thickBot="1" x14ac:dyDescent="0.35">
      <c r="A9" s="189"/>
      <c r="B9" s="189"/>
      <c r="C9" s="189"/>
      <c r="D9" s="189"/>
      <c r="E9" s="189"/>
      <c r="F9" s="189"/>
      <c r="N9" s="191"/>
      <c r="P9" s="192"/>
      <c r="Q9" s="192"/>
    </row>
    <row r="10" spans="1:17" ht="49.95" customHeight="1" thickBot="1" x14ac:dyDescent="0.35">
      <c r="A10" s="366" t="s">
        <v>104</v>
      </c>
      <c r="B10" s="367"/>
      <c r="C10" s="368"/>
      <c r="D10" s="193" t="s">
        <v>105</v>
      </c>
      <c r="E10" s="194" t="s">
        <v>106</v>
      </c>
      <c r="F10" s="195" t="s">
        <v>107</v>
      </c>
      <c r="P10" s="196"/>
      <c r="Q10" s="197"/>
    </row>
    <row r="11" spans="1:17" x14ac:dyDescent="0.3">
      <c r="A11" s="198">
        <v>1</v>
      </c>
      <c r="B11" s="199" t="s">
        <v>128</v>
      </c>
      <c r="C11" s="200"/>
      <c r="D11" s="201">
        <f>'1. SOUHRNNÉ INFORMACE'!B11</f>
        <v>0</v>
      </c>
      <c r="E11" s="201">
        <f>'2. POUŽITÍ DOTACE'!D30</f>
        <v>0</v>
      </c>
      <c r="F11" s="202" t="str">
        <f t="shared" ref="F11:F19" si="0">IF($D$39&gt;0,E11/$D$39," ")</f>
        <v xml:space="preserve"> </v>
      </c>
      <c r="G11" s="203" t="str">
        <f>IF(D11&gt;0,IF(E11="","Vyplňte sloupec Čerpané finanční prostředky v Kč"," "),"")</f>
        <v/>
      </c>
      <c r="P11" s="204"/>
      <c r="Q11" s="204"/>
    </row>
    <row r="12" spans="1:17" x14ac:dyDescent="0.3">
      <c r="A12" s="205">
        <v>2</v>
      </c>
      <c r="B12" s="363" t="s">
        <v>108</v>
      </c>
      <c r="C12" s="364"/>
      <c r="D12" s="10"/>
      <c r="E12" s="10"/>
      <c r="F12" s="202" t="str">
        <f t="shared" si="0"/>
        <v xml:space="preserve"> </v>
      </c>
      <c r="G12" s="203" t="str">
        <f t="shared" ref="G12:G20" si="1">IF(D12&gt;0,IF(E12="","Vyplňte sloupec Čerpané finanční prostředky v Kč"," "),"")</f>
        <v/>
      </c>
      <c r="N12" s="34"/>
      <c r="O12" s="35" t="s">
        <v>130</v>
      </c>
      <c r="P12" s="36" t="s">
        <v>131</v>
      </c>
      <c r="Q12" s="207"/>
    </row>
    <row r="13" spans="1:17" x14ac:dyDescent="0.3">
      <c r="A13" s="205">
        <v>3</v>
      </c>
      <c r="B13" s="363" t="s">
        <v>109</v>
      </c>
      <c r="C13" s="364"/>
      <c r="D13" s="10"/>
      <c r="E13" s="10"/>
      <c r="F13" s="202" t="str">
        <f t="shared" si="0"/>
        <v xml:space="preserve"> </v>
      </c>
      <c r="G13" s="203" t="str">
        <f t="shared" si="1"/>
        <v/>
      </c>
      <c r="N13" s="34" t="s">
        <v>132</v>
      </c>
      <c r="O13" s="37" t="s">
        <v>133</v>
      </c>
      <c r="P13" s="38" t="s">
        <v>134</v>
      </c>
      <c r="Q13" s="207"/>
    </row>
    <row r="14" spans="1:17" x14ac:dyDescent="0.3">
      <c r="A14" s="205">
        <v>4</v>
      </c>
      <c r="B14" s="363" t="s">
        <v>110</v>
      </c>
      <c r="C14" s="364"/>
      <c r="D14" s="10"/>
      <c r="E14" s="10"/>
      <c r="F14" s="202" t="str">
        <f t="shared" si="0"/>
        <v xml:space="preserve"> </v>
      </c>
      <c r="G14" s="203" t="str">
        <f t="shared" si="1"/>
        <v/>
      </c>
      <c r="N14" s="34" t="s">
        <v>141</v>
      </c>
      <c r="O14" s="37" t="s">
        <v>135</v>
      </c>
      <c r="P14" s="38" t="s">
        <v>136</v>
      </c>
      <c r="Q14" s="207"/>
    </row>
    <row r="15" spans="1:17" x14ac:dyDescent="0.3">
      <c r="A15" s="205">
        <v>5</v>
      </c>
      <c r="B15" s="363" t="s">
        <v>111</v>
      </c>
      <c r="C15" s="364"/>
      <c r="D15" s="10"/>
      <c r="E15" s="10"/>
      <c r="F15" s="202" t="str">
        <f t="shared" si="0"/>
        <v xml:space="preserve"> </v>
      </c>
      <c r="G15" s="203" t="str">
        <f t="shared" si="1"/>
        <v/>
      </c>
      <c r="N15" s="34" t="s">
        <v>142</v>
      </c>
      <c r="O15" s="37" t="s">
        <v>137</v>
      </c>
      <c r="P15" s="38" t="s">
        <v>138</v>
      </c>
      <c r="Q15" s="208"/>
    </row>
    <row r="16" spans="1:17" x14ac:dyDescent="0.3">
      <c r="A16" s="205">
        <v>6</v>
      </c>
      <c r="B16" s="379" t="s">
        <v>112</v>
      </c>
      <c r="C16" s="380"/>
      <c r="D16" s="10"/>
      <c r="E16" s="10"/>
      <c r="F16" s="202" t="str">
        <f>IF($D$39&gt;0,E16/$D$39," ")</f>
        <v xml:space="preserve"> </v>
      </c>
      <c r="G16" s="203" t="str">
        <f t="shared" si="1"/>
        <v/>
      </c>
      <c r="N16" s="34" t="s">
        <v>143</v>
      </c>
      <c r="O16" s="37" t="s">
        <v>139</v>
      </c>
      <c r="P16" s="38" t="s">
        <v>140</v>
      </c>
      <c r="Q16" s="208"/>
    </row>
    <row r="17" spans="1:17" x14ac:dyDescent="0.3">
      <c r="A17" s="205">
        <v>7</v>
      </c>
      <c r="B17" s="363" t="s">
        <v>113</v>
      </c>
      <c r="C17" s="364"/>
      <c r="D17" s="10"/>
      <c r="E17" s="10"/>
      <c r="F17" s="202" t="str">
        <f t="shared" si="0"/>
        <v xml:space="preserve"> </v>
      </c>
      <c r="G17" s="203" t="str">
        <f t="shared" si="1"/>
        <v/>
      </c>
      <c r="N17" s="34" t="s">
        <v>144</v>
      </c>
      <c r="O17" s="37" t="s">
        <v>146</v>
      </c>
      <c r="P17" s="38" t="s">
        <v>147</v>
      </c>
      <c r="Q17" s="208"/>
    </row>
    <row r="18" spans="1:17" ht="14.4" thickBot="1" x14ac:dyDescent="0.35">
      <c r="A18" s="205">
        <v>8</v>
      </c>
      <c r="B18" s="381" t="s">
        <v>114</v>
      </c>
      <c r="C18" s="382"/>
      <c r="D18" s="10"/>
      <c r="E18" s="10"/>
      <c r="F18" s="202" t="str">
        <f t="shared" si="0"/>
        <v xml:space="preserve"> </v>
      </c>
      <c r="G18" s="203" t="str">
        <f t="shared" si="1"/>
        <v/>
      </c>
      <c r="N18" s="34" t="s">
        <v>145</v>
      </c>
      <c r="O18" s="37" t="s">
        <v>156</v>
      </c>
      <c r="P18" s="38" t="s">
        <v>157</v>
      </c>
      <c r="Q18" s="208"/>
    </row>
    <row r="19" spans="1:17" ht="14.4" thickBot="1" x14ac:dyDescent="0.35">
      <c r="A19" s="205">
        <v>9</v>
      </c>
      <c r="B19" s="383" t="s">
        <v>115</v>
      </c>
      <c r="C19" s="384"/>
      <c r="D19" s="10"/>
      <c r="E19" s="10"/>
      <c r="F19" s="202" t="str">
        <f t="shared" si="0"/>
        <v xml:space="preserve"> </v>
      </c>
      <c r="G19" s="203" t="str">
        <f t="shared" si="1"/>
        <v/>
      </c>
      <c r="N19" s="34" t="s">
        <v>148</v>
      </c>
      <c r="O19" s="37" t="s">
        <v>158</v>
      </c>
      <c r="P19" s="38" t="s">
        <v>159</v>
      </c>
      <c r="Q19" s="208"/>
    </row>
    <row r="20" spans="1:17" ht="14.4" thickBot="1" x14ac:dyDescent="0.35">
      <c r="A20" s="198"/>
      <c r="B20" s="356"/>
      <c r="C20" s="357"/>
      <c r="D20" s="206"/>
      <c r="E20" s="206"/>
      <c r="F20" s="202" t="str">
        <f t="shared" ref="F20" si="2">IF($D$39&gt;0,E20/$D$39," ")</f>
        <v xml:space="preserve"> </v>
      </c>
      <c r="G20" s="203" t="str">
        <f t="shared" si="1"/>
        <v/>
      </c>
      <c r="N20" s="34" t="s">
        <v>149</v>
      </c>
      <c r="O20" s="37" t="s">
        <v>160</v>
      </c>
      <c r="P20" s="38" t="s">
        <v>161</v>
      </c>
      <c r="Q20" s="208"/>
    </row>
    <row r="21" spans="1:17" ht="13.95" customHeight="1" thickBot="1" x14ac:dyDescent="0.35">
      <c r="A21" s="365" t="str">
        <f>IF(D19&gt;0,IF(B20="","Nezapomeňte uvést ostatní zdroje financování","")," ")</f>
        <v xml:space="preserve"> </v>
      </c>
      <c r="B21" s="365"/>
      <c r="C21" s="365"/>
      <c r="D21" s="354"/>
      <c r="E21" s="354"/>
      <c r="F21" s="355"/>
      <c r="G21" s="203"/>
      <c r="N21" s="34" t="s">
        <v>150</v>
      </c>
      <c r="O21" s="37" t="s">
        <v>162</v>
      </c>
      <c r="P21" s="38" t="s">
        <v>163</v>
      </c>
    </row>
    <row r="22" spans="1:17" ht="14.4" thickBot="1" x14ac:dyDescent="0.35">
      <c r="A22" s="209" t="s">
        <v>116</v>
      </c>
      <c r="B22" s="210"/>
      <c r="C22" s="211"/>
      <c r="D22" s="212">
        <f>SUM(D11:D19)</f>
        <v>0</v>
      </c>
      <c r="E22" s="212">
        <f>SUM(E11:E19)</f>
        <v>0</v>
      </c>
      <c r="F22" s="213">
        <f>SUM(F11:F19)</f>
        <v>0</v>
      </c>
      <c r="G22" s="203"/>
      <c r="N22" s="34" t="s">
        <v>151</v>
      </c>
      <c r="O22" s="37" t="s">
        <v>164</v>
      </c>
      <c r="P22" s="38" t="s">
        <v>165</v>
      </c>
    </row>
    <row r="23" spans="1:17" x14ac:dyDescent="0.3">
      <c r="A23" s="214">
        <v>10</v>
      </c>
      <c r="B23" s="215" t="s">
        <v>117</v>
      </c>
      <c r="C23" s="8"/>
      <c r="D23" s="11"/>
      <c r="E23" s="11"/>
      <c r="F23" s="202" t="str">
        <f>IF($D$39&gt;0,E23/$D$39," ")</f>
        <v xml:space="preserve"> </v>
      </c>
      <c r="G23" s="203" t="str">
        <f t="shared" ref="G23:G35" si="3">IF(D23&gt;0,IF(E23="","Vyplňte sloupec Čerpané finanční prostředky v Kč"," "),"")</f>
        <v/>
      </c>
      <c r="N23" s="34" t="s">
        <v>152</v>
      </c>
      <c r="O23" s="37" t="s">
        <v>166</v>
      </c>
      <c r="P23" s="38" t="s">
        <v>167</v>
      </c>
    </row>
    <row r="24" spans="1:17" ht="14.4" thickBot="1" x14ac:dyDescent="0.35">
      <c r="A24" s="216">
        <v>11</v>
      </c>
      <c r="B24" s="217" t="s">
        <v>40</v>
      </c>
      <c r="C24" s="8"/>
      <c r="D24" s="10"/>
      <c r="E24" s="10"/>
      <c r="F24" s="202" t="str">
        <f>IF($D$39&gt;0,E24/$D$39," ")</f>
        <v xml:space="preserve"> </v>
      </c>
      <c r="G24" s="203" t="str">
        <f t="shared" si="3"/>
        <v/>
      </c>
      <c r="N24" s="34" t="s">
        <v>153</v>
      </c>
      <c r="O24" s="37" t="s">
        <v>168</v>
      </c>
      <c r="P24" s="38" t="s">
        <v>169</v>
      </c>
    </row>
    <row r="25" spans="1:17" ht="14.4" thickBot="1" x14ac:dyDescent="0.35">
      <c r="A25" s="209" t="s">
        <v>184</v>
      </c>
      <c r="B25" s="210"/>
      <c r="C25" s="211"/>
      <c r="D25" s="201">
        <f>SUM(D23:D24)</f>
        <v>0</v>
      </c>
      <c r="E25" s="201">
        <f>SUM(E23:E24)</f>
        <v>0</v>
      </c>
      <c r="F25" s="213">
        <f>SUM(F23:F24)</f>
        <v>0</v>
      </c>
      <c r="G25" s="203"/>
      <c r="N25" s="34" t="s">
        <v>154</v>
      </c>
      <c r="O25" s="37" t="s">
        <v>170</v>
      </c>
      <c r="P25" s="38" t="s">
        <v>171</v>
      </c>
    </row>
    <row r="26" spans="1:17" x14ac:dyDescent="0.3">
      <c r="A26" s="218">
        <v>12</v>
      </c>
      <c r="B26" s="375" t="s">
        <v>118</v>
      </c>
      <c r="C26" s="376"/>
      <c r="D26" s="10"/>
      <c r="E26" s="10"/>
      <c r="F26" s="202" t="str">
        <f t="shared" ref="F26:F34" si="4">IF($D$39&gt;0,E26/$D$39," ")</f>
        <v xml:space="preserve"> </v>
      </c>
      <c r="G26" s="203" t="str">
        <f t="shared" si="3"/>
        <v/>
      </c>
      <c r="N26" s="34" t="s">
        <v>155</v>
      </c>
      <c r="O26" s="37" t="s">
        <v>172</v>
      </c>
      <c r="P26" s="38" t="s">
        <v>173</v>
      </c>
    </row>
    <row r="27" spans="1:17" x14ac:dyDescent="0.3">
      <c r="A27" s="218">
        <v>13</v>
      </c>
      <c r="B27" s="377" t="s">
        <v>119</v>
      </c>
      <c r="C27" s="378"/>
      <c r="D27" s="10"/>
      <c r="E27" s="10"/>
      <c r="F27" s="202" t="str">
        <f t="shared" si="4"/>
        <v xml:space="preserve"> </v>
      </c>
      <c r="G27" s="203" t="str">
        <f t="shared" si="3"/>
        <v/>
      </c>
      <c r="O27" s="219"/>
      <c r="P27" s="219"/>
    </row>
    <row r="28" spans="1:17" x14ac:dyDescent="0.3">
      <c r="A28" s="218">
        <v>14</v>
      </c>
      <c r="B28" s="377" t="s">
        <v>120</v>
      </c>
      <c r="C28" s="378"/>
      <c r="D28" s="10"/>
      <c r="E28" s="10"/>
      <c r="F28" s="202" t="str">
        <f t="shared" si="4"/>
        <v xml:space="preserve"> </v>
      </c>
      <c r="G28" s="203" t="str">
        <f t="shared" si="3"/>
        <v/>
      </c>
      <c r="L28" s="220"/>
    </row>
    <row r="29" spans="1:17" x14ac:dyDescent="0.3">
      <c r="A29" s="218">
        <v>15</v>
      </c>
      <c r="B29" s="377" t="s">
        <v>121</v>
      </c>
      <c r="C29" s="378"/>
      <c r="D29" s="10"/>
      <c r="E29" s="10"/>
      <c r="F29" s="202" t="str">
        <f t="shared" si="4"/>
        <v xml:space="preserve"> </v>
      </c>
      <c r="G29" s="203" t="str">
        <f t="shared" si="3"/>
        <v/>
      </c>
    </row>
    <row r="30" spans="1:17" x14ac:dyDescent="0.3">
      <c r="A30" s="218">
        <v>16</v>
      </c>
      <c r="B30" s="377" t="s">
        <v>122</v>
      </c>
      <c r="C30" s="378"/>
      <c r="D30" s="10"/>
      <c r="E30" s="10"/>
      <c r="F30" s="202" t="str">
        <f t="shared" si="4"/>
        <v xml:space="preserve"> </v>
      </c>
      <c r="G30" s="203" t="str">
        <f t="shared" si="3"/>
        <v/>
      </c>
    </row>
    <row r="31" spans="1:17" x14ac:dyDescent="0.3">
      <c r="A31" s="218">
        <v>17</v>
      </c>
      <c r="B31" s="377" t="s">
        <v>123</v>
      </c>
      <c r="C31" s="378"/>
      <c r="D31" s="10"/>
      <c r="E31" s="10"/>
      <c r="F31" s="202" t="str">
        <f t="shared" si="4"/>
        <v xml:space="preserve"> </v>
      </c>
      <c r="G31" s="203" t="str">
        <f t="shared" si="3"/>
        <v/>
      </c>
      <c r="N31" s="179"/>
    </row>
    <row r="32" spans="1:17" x14ac:dyDescent="0.3">
      <c r="A32" s="218">
        <v>18</v>
      </c>
      <c r="B32" s="377" t="s">
        <v>124</v>
      </c>
      <c r="C32" s="378"/>
      <c r="D32" s="10"/>
      <c r="E32" s="10"/>
      <c r="F32" s="202" t="str">
        <f t="shared" si="4"/>
        <v xml:space="preserve"> </v>
      </c>
      <c r="G32" s="203" t="str">
        <f t="shared" si="3"/>
        <v/>
      </c>
      <c r="N32" s="179"/>
    </row>
    <row r="33" spans="1:14" x14ac:dyDescent="0.3">
      <c r="A33" s="218">
        <v>19</v>
      </c>
      <c r="B33" s="377" t="s">
        <v>125</v>
      </c>
      <c r="C33" s="378"/>
      <c r="D33" s="10"/>
      <c r="E33" s="10"/>
      <c r="F33" s="202" t="str">
        <f t="shared" si="4"/>
        <v xml:space="preserve"> </v>
      </c>
      <c r="G33" s="203" t="str">
        <f t="shared" si="3"/>
        <v/>
      </c>
      <c r="N33" s="179"/>
    </row>
    <row r="34" spans="1:14" ht="14.4" thickBot="1" x14ac:dyDescent="0.35">
      <c r="A34" s="218">
        <v>20</v>
      </c>
      <c r="B34" s="377" t="s">
        <v>129</v>
      </c>
      <c r="C34" s="378"/>
      <c r="D34" s="12"/>
      <c r="E34" s="10"/>
      <c r="F34" s="202" t="str">
        <f t="shared" si="4"/>
        <v xml:space="preserve"> </v>
      </c>
      <c r="G34" s="203" t="str">
        <f t="shared" si="3"/>
        <v/>
      </c>
      <c r="H34" s="203"/>
      <c r="I34" s="203"/>
      <c r="J34" s="203"/>
      <c r="K34" s="203"/>
      <c r="N34" s="179"/>
    </row>
    <row r="35" spans="1:14" ht="14.4" thickBot="1" x14ac:dyDescent="0.35">
      <c r="A35" s="198"/>
      <c r="B35" s="389"/>
      <c r="C35" s="390"/>
      <c r="D35" s="206"/>
      <c r="E35" s="206"/>
      <c r="F35" s="202" t="str">
        <f t="shared" ref="F35" si="5">IF($D$39&gt;0,E35/$D$39," ")</f>
        <v xml:space="preserve"> </v>
      </c>
      <c r="G35" s="203" t="str">
        <f t="shared" si="3"/>
        <v/>
      </c>
      <c r="H35" s="203"/>
      <c r="I35" s="203"/>
      <c r="J35" s="203"/>
      <c r="K35" s="203"/>
      <c r="N35" s="179"/>
    </row>
    <row r="36" spans="1:14" ht="14.4" customHeight="1" thickBot="1" x14ac:dyDescent="0.35">
      <c r="A36" s="365" t="str">
        <f>IF(D34&gt;0,IF(B35="","Nezapomeňte uvést ostatní zdroje financování","")," ")</f>
        <v xml:space="preserve"> </v>
      </c>
      <c r="B36" s="365"/>
      <c r="C36" s="365"/>
      <c r="D36" s="354"/>
      <c r="E36" s="354"/>
      <c r="F36" s="355"/>
      <c r="G36" s="203"/>
      <c r="H36" s="203"/>
      <c r="I36" s="203"/>
      <c r="J36" s="203"/>
      <c r="K36" s="203"/>
      <c r="N36" s="179"/>
    </row>
    <row r="37" spans="1:14" ht="14.4" thickBot="1" x14ac:dyDescent="0.35">
      <c r="A37" s="209" t="s">
        <v>185</v>
      </c>
      <c r="B37" s="210"/>
      <c r="C37" s="211"/>
      <c r="D37" s="221">
        <f>SUM(D26:D34)</f>
        <v>0</v>
      </c>
      <c r="E37" s="221">
        <f>SUM(E26:E34)</f>
        <v>0</v>
      </c>
      <c r="F37" s="222">
        <f>SUM(F26:F34)</f>
        <v>0</v>
      </c>
      <c r="G37" s="223"/>
      <c r="H37" s="203"/>
      <c r="I37" s="203"/>
      <c r="J37" s="203"/>
      <c r="K37" s="203"/>
      <c r="N37" s="179"/>
    </row>
    <row r="38" spans="1:14" ht="26.4" customHeight="1" thickBot="1" x14ac:dyDescent="0.35">
      <c r="A38" s="391"/>
      <c r="B38" s="392"/>
      <c r="C38" s="392"/>
      <c r="D38" s="392"/>
      <c r="E38" s="392"/>
      <c r="F38" s="393"/>
      <c r="G38" s="223"/>
      <c r="H38" s="224" t="s">
        <v>235</v>
      </c>
      <c r="I38" s="224"/>
      <c r="J38" s="203"/>
      <c r="K38" s="203"/>
      <c r="N38" s="179"/>
    </row>
    <row r="39" spans="1:14" ht="14.4" thickBot="1" x14ac:dyDescent="0.35">
      <c r="A39" s="209" t="s">
        <v>126</v>
      </c>
      <c r="B39" s="209"/>
      <c r="C39" s="225"/>
      <c r="D39" s="226">
        <f>D22+D25+D37</f>
        <v>0</v>
      </c>
      <c r="E39" s="226">
        <f>E22+E25+E37</f>
        <v>0</v>
      </c>
      <c r="F39" s="227">
        <f>F37+F25+F22</f>
        <v>0</v>
      </c>
      <c r="G39" s="228" t="str">
        <f>IF(F39&gt;1,"Čerpané prostředky jsou vyšší než zdroje. Prosím, zkontrolujte!","")</f>
        <v/>
      </c>
      <c r="H39" s="229" t="str">
        <f>IF(D39&gt;=C7,"OK","Chyba - doplňte zdroje")</f>
        <v>OK</v>
      </c>
      <c r="I39" s="230"/>
    </row>
    <row r="40" spans="1:14" ht="34.950000000000003" customHeight="1" x14ac:dyDescent="0.3">
      <c r="A40" s="388" t="s">
        <v>127</v>
      </c>
      <c r="B40" s="388"/>
      <c r="C40" s="388"/>
      <c r="D40" s="388"/>
      <c r="E40" s="388"/>
      <c r="F40" s="388"/>
    </row>
    <row r="41" spans="1:14" x14ac:dyDescent="0.3">
      <c r="A41" s="231"/>
      <c r="B41" s="177"/>
      <c r="C41" s="178"/>
      <c r="D41" s="178"/>
      <c r="E41" s="178"/>
      <c r="F41" s="178"/>
    </row>
    <row r="43" spans="1:14" ht="14.4" x14ac:dyDescent="0.3">
      <c r="C43" s="17" t="s">
        <v>30</v>
      </c>
      <c r="D43" s="19"/>
      <c r="E43" s="19"/>
    </row>
    <row r="44" spans="1:14" ht="14.4" x14ac:dyDescent="0.3">
      <c r="C44" s="73"/>
      <c r="D44" s="19"/>
      <c r="E44" s="19"/>
    </row>
    <row r="45" spans="1:14" ht="14.4" x14ac:dyDescent="0.3">
      <c r="C45" s="73"/>
      <c r="D45" s="19"/>
      <c r="E45" s="19"/>
    </row>
    <row r="46" spans="1:14" ht="14.4" x14ac:dyDescent="0.3">
      <c r="C46" s="261" t="s">
        <v>53</v>
      </c>
      <c r="D46" s="261"/>
      <c r="E46" s="45" t="s">
        <v>54</v>
      </c>
    </row>
    <row r="47" spans="1:14" ht="14.4" x14ac:dyDescent="0.3">
      <c r="C47" s="259">
        <f>'1. SOUHRNNÉ INFORMACE'!A44</f>
        <v>0</v>
      </c>
      <c r="D47" s="260"/>
      <c r="E47" s="46"/>
    </row>
    <row r="48" spans="1:14" ht="14.4" x14ac:dyDescent="0.3">
      <c r="C48" s="259">
        <f>'1. SOUHRNNÉ INFORMACE'!A45</f>
        <v>0</v>
      </c>
      <c r="D48" s="260"/>
      <c r="E48" s="46"/>
    </row>
    <row r="49" spans="3:5" ht="14.4" x14ac:dyDescent="0.3">
      <c r="C49" s="259">
        <f>'1. SOUHRNNÉ INFORMACE'!A46</f>
        <v>0</v>
      </c>
      <c r="D49" s="260"/>
      <c r="E49" s="46"/>
    </row>
    <row r="50" spans="3:5" ht="14.4" x14ac:dyDescent="0.3">
      <c r="C50" s="259">
        <f>'1. SOUHRNNÉ INFORMACE'!A47</f>
        <v>0</v>
      </c>
      <c r="D50" s="260"/>
      <c r="E50" s="46"/>
    </row>
    <row r="51" spans="3:5" ht="14.4" x14ac:dyDescent="0.3">
      <c r="C51" s="75"/>
      <c r="D51" s="43"/>
      <c r="E51" s="42"/>
    </row>
    <row r="52" spans="3:5" ht="14.4" x14ac:dyDescent="0.3">
      <c r="C52" s="66"/>
      <c r="D52" s="43"/>
      <c r="E52" s="236"/>
    </row>
    <row r="53" spans="3:5" ht="14.4" x14ac:dyDescent="0.3">
      <c r="C53" s="66"/>
      <c r="D53" s="43"/>
      <c r="E53" s="237"/>
    </row>
    <row r="54" spans="3:5" ht="14.4" x14ac:dyDescent="0.3">
      <c r="C54" s="66"/>
      <c r="D54" s="19"/>
      <c r="E54" s="238"/>
    </row>
    <row r="55" spans="3:5" x14ac:dyDescent="0.3">
      <c r="C55" s="66"/>
      <c r="D55" s="66"/>
      <c r="E55" s="76" t="s">
        <v>85</v>
      </c>
    </row>
  </sheetData>
  <sheetProtection algorithmName="SHA-512" hashValue="xj3EP3vHslBXxO23q1aXmS2RYAQHWzEx5LVCtKSudA60aOi3hfwdP+yEIQ8WSwMg0w/GpOLxkaZynI0+mkK5mg==" saltValue="dhDWq7h2gvqECVp29MKT2g==" spinCount="100000" sheet="1" objects="1" scenarios="1" selectLockedCells="1"/>
  <mergeCells count="44">
    <mergeCell ref="B33:C33"/>
    <mergeCell ref="B34:C34"/>
    <mergeCell ref="A36:C36"/>
    <mergeCell ref="B35:C35"/>
    <mergeCell ref="A38:F38"/>
    <mergeCell ref="D36:F36"/>
    <mergeCell ref="A3:B3"/>
    <mergeCell ref="C3:D3"/>
    <mergeCell ref="A4:B4"/>
    <mergeCell ref="C4:D4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26:C26"/>
    <mergeCell ref="B27:C27"/>
    <mergeCell ref="B16:C16"/>
    <mergeCell ref="B17:C17"/>
    <mergeCell ref="B18:C18"/>
    <mergeCell ref="B19:C19"/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+ Šlajchrt Martin</cp:lastModifiedBy>
  <cp:revision/>
  <cp:lastPrinted>2021-12-29T10:32:13Z</cp:lastPrinted>
  <dcterms:created xsi:type="dcterms:W3CDTF">2021-11-13T18:08:13Z</dcterms:created>
  <dcterms:modified xsi:type="dcterms:W3CDTF">2022-01-07T08:32:48Z</dcterms:modified>
  <cp:category/>
  <cp:contentStatus/>
</cp:coreProperties>
</file>